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현재_통합_문서"/>
  <bookViews>
    <workbookView xWindow="405" yWindow="1080" windowWidth="18975" windowHeight="9060" tabRatio="652" firstSheet="2" activeTab="2"/>
  </bookViews>
  <sheets>
    <sheet name="상한액하한액계산" sheetId="16" state="hidden" r:id="rId1"/>
    <sheet name="20년간40%" sheetId="11" state="hidden" r:id="rId2"/>
    <sheet name="노령연금" sheetId="10" r:id="rId3"/>
    <sheet name="유족평균소득월액계산" sheetId="17" state="hidden" r:id="rId4"/>
  </sheets>
  <definedNames>
    <definedName name="_xlnm.Print_Area" localSheetId="2">노령연금!$A$1:$J$421</definedName>
    <definedName name="_xlnm.Print_Titles" localSheetId="2">노령연금!$5:$6</definedName>
  </definedNames>
  <calcPr calcId="145621"/>
</workbook>
</file>

<file path=xl/calcChain.xml><?xml version="1.0" encoding="utf-8"?>
<calcChain xmlns="http://schemas.openxmlformats.org/spreadsheetml/2006/main">
  <c r="F97" i="17" l="1"/>
  <c r="E97" i="17"/>
  <c r="D97" i="17"/>
  <c r="D81" i="11"/>
  <c r="D79" i="10" s="1"/>
  <c r="E81" i="11"/>
  <c r="E79" i="10" s="1"/>
  <c r="F81" i="11"/>
  <c r="F79" i="10" s="1"/>
  <c r="G81" i="11"/>
  <c r="H81" i="11"/>
  <c r="H79" i="10" s="1"/>
  <c r="I81" i="11"/>
  <c r="I79" i="10" s="1"/>
  <c r="J81" i="11"/>
  <c r="J79" i="10" s="1"/>
  <c r="G79" i="10"/>
  <c r="C79" i="10"/>
  <c r="D433" i="17" l="1"/>
  <c r="C432" i="17"/>
  <c r="C420" i="17"/>
  <c r="D420" i="17" s="1"/>
  <c r="C421" i="17"/>
  <c r="C422" i="17"/>
  <c r="D422" i="17" s="1"/>
  <c r="C423" i="17"/>
  <c r="D423" i="17" s="1"/>
  <c r="C424" i="17"/>
  <c r="D424" i="17" s="1"/>
  <c r="C425" i="17"/>
  <c r="C426" i="17"/>
  <c r="D426" i="17" s="1"/>
  <c r="C427" i="17"/>
  <c r="D427" i="17" s="1"/>
  <c r="C428" i="17"/>
  <c r="D428" i="17" s="1"/>
  <c r="C429" i="17"/>
  <c r="C430" i="17"/>
  <c r="D430" i="17" s="1"/>
  <c r="C431" i="17"/>
  <c r="D431" i="17" s="1"/>
  <c r="C403" i="10"/>
  <c r="C404" i="10"/>
  <c r="C405" i="10"/>
  <c r="C406" i="10"/>
  <c r="C407" i="10"/>
  <c r="C408" i="10"/>
  <c r="C409" i="10"/>
  <c r="C410" i="10"/>
  <c r="C411" i="10"/>
  <c r="C412" i="10"/>
  <c r="C413" i="10"/>
  <c r="C414" i="10"/>
  <c r="C415" i="10"/>
  <c r="C405" i="11"/>
  <c r="E405" i="11" s="1"/>
  <c r="C406" i="11"/>
  <c r="F406" i="11" s="1"/>
  <c r="C407" i="11"/>
  <c r="G407" i="11" s="1"/>
  <c r="C408" i="11"/>
  <c r="D408" i="11" s="1"/>
  <c r="C409" i="11"/>
  <c r="E409" i="11" s="1"/>
  <c r="C410" i="11"/>
  <c r="F410" i="11" s="1"/>
  <c r="C411" i="11"/>
  <c r="G411" i="11" s="1"/>
  <c r="C412" i="11"/>
  <c r="D412" i="11" s="1"/>
  <c r="C413" i="11"/>
  <c r="E413" i="11" s="1"/>
  <c r="C414" i="11"/>
  <c r="F414" i="11" s="1"/>
  <c r="C415" i="11"/>
  <c r="G415" i="11" s="1"/>
  <c r="C416" i="11"/>
  <c r="D416" i="11" s="1"/>
  <c r="C417" i="11"/>
  <c r="E417" i="11" s="1"/>
  <c r="H417" i="11" l="1"/>
  <c r="D417" i="11"/>
  <c r="G416" i="11"/>
  <c r="J415" i="11"/>
  <c r="F415" i="11"/>
  <c r="I414" i="11"/>
  <c r="E414" i="11"/>
  <c r="H413" i="11"/>
  <c r="D413" i="11"/>
  <c r="G412" i="11"/>
  <c r="J411" i="11"/>
  <c r="F411" i="11"/>
  <c r="I410" i="11"/>
  <c r="E410" i="11"/>
  <c r="H409" i="11"/>
  <c r="D409" i="11"/>
  <c r="G408" i="11"/>
  <c r="J407" i="11"/>
  <c r="F407" i="11"/>
  <c r="I406" i="11"/>
  <c r="E406" i="11"/>
  <c r="H405" i="11"/>
  <c r="D405" i="11"/>
  <c r="G417" i="11"/>
  <c r="J416" i="11"/>
  <c r="F416" i="11"/>
  <c r="I415" i="11"/>
  <c r="E415" i="11"/>
  <c r="H414" i="11"/>
  <c r="D414" i="11"/>
  <c r="G413" i="11"/>
  <c r="J412" i="11"/>
  <c r="F412" i="11"/>
  <c r="I411" i="11"/>
  <c r="E411" i="11"/>
  <c r="H410" i="11"/>
  <c r="D410" i="11"/>
  <c r="G409" i="11"/>
  <c r="J408" i="11"/>
  <c r="F408" i="11"/>
  <c r="I407" i="11"/>
  <c r="E407" i="11"/>
  <c r="H406" i="11"/>
  <c r="D406" i="11"/>
  <c r="G405" i="11"/>
  <c r="J417" i="11"/>
  <c r="F417" i="11"/>
  <c r="I416" i="11"/>
  <c r="E416" i="11"/>
  <c r="H415" i="11"/>
  <c r="D415" i="11"/>
  <c r="G414" i="11"/>
  <c r="J413" i="11"/>
  <c r="F413" i="11"/>
  <c r="I412" i="11"/>
  <c r="E412" i="11"/>
  <c r="H411" i="11"/>
  <c r="D411" i="11"/>
  <c r="G410" i="11"/>
  <c r="J409" i="11"/>
  <c r="F409" i="11"/>
  <c r="I408" i="11"/>
  <c r="E408" i="11"/>
  <c r="H407" i="11"/>
  <c r="D407" i="11"/>
  <c r="G406" i="11"/>
  <c r="J405" i="11"/>
  <c r="F405" i="11"/>
  <c r="I417" i="11"/>
  <c r="H416" i="11"/>
  <c r="J414" i="11"/>
  <c r="I413" i="11"/>
  <c r="H412" i="11"/>
  <c r="J410" i="11"/>
  <c r="I409" i="11"/>
  <c r="H408" i="11"/>
  <c r="J406" i="11"/>
  <c r="I405" i="11"/>
  <c r="D432" i="17"/>
  <c r="D429" i="17"/>
  <c r="D425" i="17"/>
  <c r="D421" i="17"/>
  <c r="K416" i="16" l="1"/>
  <c r="K403" i="16"/>
  <c r="K404" i="16"/>
  <c r="K405" i="16"/>
  <c r="K406" i="16"/>
  <c r="K407" i="16"/>
  <c r="K408" i="16"/>
  <c r="K409" i="16"/>
  <c r="K410" i="16"/>
  <c r="K411" i="16"/>
  <c r="K412" i="16"/>
  <c r="K413" i="16"/>
  <c r="K414" i="16"/>
  <c r="K415" i="16"/>
  <c r="C413" i="16"/>
  <c r="D413" i="16" s="1"/>
  <c r="C414" i="16"/>
  <c r="E414" i="16" s="1"/>
  <c r="C415" i="16"/>
  <c r="F415" i="16" s="1"/>
  <c r="C403" i="16"/>
  <c r="F403" i="16" s="1"/>
  <c r="C404" i="16"/>
  <c r="G404" i="16" s="1"/>
  <c r="C405" i="16"/>
  <c r="D405" i="16" s="1"/>
  <c r="C406" i="16"/>
  <c r="E406" i="16" s="1"/>
  <c r="C407" i="16"/>
  <c r="F407" i="16" s="1"/>
  <c r="C408" i="16"/>
  <c r="G408" i="16" s="1"/>
  <c r="C409" i="16"/>
  <c r="D409" i="16" s="1"/>
  <c r="C410" i="16"/>
  <c r="E410" i="16" s="1"/>
  <c r="C411" i="16"/>
  <c r="F411" i="16" s="1"/>
  <c r="C412" i="16"/>
  <c r="G412" i="16" s="1"/>
  <c r="I415" i="16" l="1"/>
  <c r="E415" i="16"/>
  <c r="H414" i="16"/>
  <c r="D414" i="16"/>
  <c r="G413" i="16"/>
  <c r="J412" i="16"/>
  <c r="F412" i="16"/>
  <c r="I411" i="16"/>
  <c r="E411" i="16"/>
  <c r="H410" i="16"/>
  <c r="D410" i="16"/>
  <c r="G409" i="16"/>
  <c r="J408" i="16"/>
  <c r="F408" i="16"/>
  <c r="I407" i="16"/>
  <c r="E407" i="16"/>
  <c r="H406" i="16"/>
  <c r="D406" i="16"/>
  <c r="G405" i="16"/>
  <c r="J404" i="16"/>
  <c r="F404" i="16"/>
  <c r="I403" i="16"/>
  <c r="E403" i="16"/>
  <c r="H415" i="16"/>
  <c r="D415" i="16"/>
  <c r="G414" i="16"/>
  <c r="J413" i="16"/>
  <c r="F413" i="16"/>
  <c r="I412" i="16"/>
  <c r="E412" i="16"/>
  <c r="H411" i="16"/>
  <c r="D411" i="16"/>
  <c r="G410" i="16"/>
  <c r="J409" i="16"/>
  <c r="F409" i="16"/>
  <c r="I408" i="16"/>
  <c r="E408" i="16"/>
  <c r="H407" i="16"/>
  <c r="D407" i="16"/>
  <c r="G406" i="16"/>
  <c r="J405" i="16"/>
  <c r="F405" i="16"/>
  <c r="I404" i="16"/>
  <c r="E404" i="16"/>
  <c r="H403" i="16"/>
  <c r="D403" i="16"/>
  <c r="G415" i="16"/>
  <c r="J414" i="16"/>
  <c r="F414" i="16"/>
  <c r="I413" i="16"/>
  <c r="E413" i="16"/>
  <c r="H412" i="16"/>
  <c r="D412" i="16"/>
  <c r="G411" i="16"/>
  <c r="J410" i="16"/>
  <c r="F410" i="16"/>
  <c r="I409" i="16"/>
  <c r="E409" i="16"/>
  <c r="H408" i="16"/>
  <c r="D408" i="16"/>
  <c r="G407" i="16"/>
  <c r="J406" i="16"/>
  <c r="F406" i="16"/>
  <c r="I405" i="16"/>
  <c r="E405" i="16"/>
  <c r="H404" i="16"/>
  <c r="D404" i="16"/>
  <c r="G403" i="16"/>
  <c r="O416" i="16"/>
  <c r="G416" i="16" s="1"/>
  <c r="N416" i="16"/>
  <c r="F416" i="16" s="1"/>
  <c r="R416" i="16"/>
  <c r="J416" i="16" s="1"/>
  <c r="P416" i="16"/>
  <c r="H416" i="16" s="1"/>
  <c r="M416" i="16"/>
  <c r="E416" i="16" s="1"/>
  <c r="Q416" i="16"/>
  <c r="I416" i="16" s="1"/>
  <c r="L416" i="16"/>
  <c r="D416" i="16" s="1"/>
  <c r="J415" i="16"/>
  <c r="I414" i="16"/>
  <c r="H413" i="16"/>
  <c r="J411" i="16"/>
  <c r="I410" i="16"/>
  <c r="H409" i="16"/>
  <c r="J407" i="16"/>
  <c r="I406" i="16"/>
  <c r="H405" i="16"/>
  <c r="J403" i="16"/>
  <c r="D2" i="17"/>
  <c r="D3" i="17"/>
  <c r="D4" i="17"/>
  <c r="D5" i="17"/>
  <c r="D6" i="17"/>
  <c r="D7" i="17"/>
  <c r="D8" i="17"/>
  <c r="D9" i="17"/>
  <c r="D10" i="17"/>
  <c r="D11" i="17"/>
  <c r="D12" i="17"/>
  <c r="D13" i="17"/>
  <c r="D14" i="17"/>
  <c r="D15" i="17"/>
  <c r="D16" i="17"/>
  <c r="D17" i="17"/>
  <c r="D18" i="17"/>
  <c r="D19" i="17"/>
  <c r="D20" i="17"/>
  <c r="D1" i="17"/>
  <c r="N24" i="17"/>
  <c r="N25" i="17" s="1"/>
  <c r="N26" i="17" s="1"/>
  <c r="N27" i="17" s="1"/>
  <c r="N28" i="17" s="1"/>
  <c r="N29" i="17" s="1"/>
  <c r="N30" i="17" s="1"/>
  <c r="N31" i="17" s="1"/>
  <c r="N32" i="17" s="1"/>
  <c r="N33" i="17" s="1"/>
  <c r="N34" i="17" s="1"/>
  <c r="N35" i="17" s="1"/>
  <c r="N36" i="17" s="1"/>
  <c r="N37" i="17" s="1"/>
  <c r="N38" i="17" s="1"/>
  <c r="N39" i="17" s="1"/>
  <c r="N40" i="17" s="1"/>
  <c r="N41" i="17" s="1"/>
  <c r="N42" i="17" s="1"/>
  <c r="N43" i="17" s="1"/>
  <c r="C25" i="17"/>
  <c r="D25" i="17" s="1"/>
  <c r="C26" i="17"/>
  <c r="D26" i="17" s="1"/>
  <c r="C27" i="17"/>
  <c r="D27" i="17" s="1"/>
  <c r="C28" i="17"/>
  <c r="D28" i="17" s="1"/>
  <c r="C29" i="17"/>
  <c r="D29" i="17" s="1"/>
  <c r="C30" i="17"/>
  <c r="D30" i="17" s="1"/>
  <c r="C31" i="17"/>
  <c r="D31" i="17" s="1"/>
  <c r="C32" i="17"/>
  <c r="D32" i="17" s="1"/>
  <c r="C33" i="17"/>
  <c r="D33" i="17" s="1"/>
  <c r="C34" i="17"/>
  <c r="D34" i="17" s="1"/>
  <c r="C35" i="17"/>
  <c r="D35" i="17" s="1"/>
  <c r="C36" i="17"/>
  <c r="D36" i="17" s="1"/>
  <c r="C37" i="17"/>
  <c r="D37" i="17" s="1"/>
  <c r="C320" i="17"/>
  <c r="D320" i="17" s="1"/>
  <c r="C321" i="17"/>
  <c r="D321" i="17" s="1"/>
  <c r="C322" i="17"/>
  <c r="D322" i="17" s="1"/>
  <c r="C323" i="17"/>
  <c r="D323" i="17" s="1"/>
  <c r="C324" i="17"/>
  <c r="D324" i="17" s="1"/>
  <c r="C325" i="17"/>
  <c r="D325" i="17" s="1"/>
  <c r="C326" i="17"/>
  <c r="D326" i="17" s="1"/>
  <c r="C327" i="17"/>
  <c r="D327" i="17" s="1"/>
  <c r="C328" i="17"/>
  <c r="D328" i="17" s="1"/>
  <c r="C329" i="17"/>
  <c r="D329" i="17" s="1"/>
  <c r="C330" i="17"/>
  <c r="D330" i="17" s="1"/>
  <c r="C331" i="17"/>
  <c r="D331" i="17" s="1"/>
  <c r="C332" i="17"/>
  <c r="D332" i="17" s="1"/>
  <c r="C333" i="17"/>
  <c r="D333" i="17" s="1"/>
  <c r="C334" i="17"/>
  <c r="D334" i="17" s="1"/>
  <c r="C335" i="17"/>
  <c r="D335" i="17" s="1"/>
  <c r="C336" i="17"/>
  <c r="D336" i="17" s="1"/>
  <c r="C337" i="17"/>
  <c r="D337" i="17" s="1"/>
  <c r="C338" i="17"/>
  <c r="D338" i="17" s="1"/>
  <c r="C339" i="17"/>
  <c r="D339" i="17" s="1"/>
  <c r="C340" i="17"/>
  <c r="D340" i="17" s="1"/>
  <c r="C341" i="17"/>
  <c r="D341" i="17" s="1"/>
  <c r="C342" i="17"/>
  <c r="D342" i="17" s="1"/>
  <c r="C343" i="17"/>
  <c r="D343" i="17" s="1"/>
  <c r="C344" i="17"/>
  <c r="D344" i="17" s="1"/>
  <c r="C345" i="17"/>
  <c r="D345" i="17" s="1"/>
  <c r="C346" i="17"/>
  <c r="D346" i="17" s="1"/>
  <c r="C347" i="17"/>
  <c r="D347" i="17" s="1"/>
  <c r="C348" i="17"/>
  <c r="D348" i="17" s="1"/>
  <c r="C349" i="17"/>
  <c r="D349" i="17" s="1"/>
  <c r="C350" i="17"/>
  <c r="D350" i="17" s="1"/>
  <c r="C351" i="17"/>
  <c r="D351" i="17" s="1"/>
  <c r="C352" i="17"/>
  <c r="D352" i="17" s="1"/>
  <c r="C353" i="17"/>
  <c r="D353" i="17" s="1"/>
  <c r="C354" i="17"/>
  <c r="D354" i="17" s="1"/>
  <c r="C355" i="17"/>
  <c r="D355" i="17" s="1"/>
  <c r="C356" i="17"/>
  <c r="D356" i="17" s="1"/>
  <c r="C357" i="17"/>
  <c r="D357" i="17" s="1"/>
  <c r="C358" i="17"/>
  <c r="D358" i="17" s="1"/>
  <c r="C359" i="17"/>
  <c r="D359" i="17" s="1"/>
  <c r="C360" i="17"/>
  <c r="D360" i="17" s="1"/>
  <c r="C361" i="17"/>
  <c r="D361" i="17" s="1"/>
  <c r="C362" i="17"/>
  <c r="D362" i="17" s="1"/>
  <c r="C363" i="17"/>
  <c r="D363" i="17" s="1"/>
  <c r="C364" i="17"/>
  <c r="D364" i="17" s="1"/>
  <c r="C365" i="17"/>
  <c r="D365" i="17" s="1"/>
  <c r="C366" i="17"/>
  <c r="D366" i="17" s="1"/>
  <c r="C367" i="17"/>
  <c r="D367" i="17" s="1"/>
  <c r="C368" i="17"/>
  <c r="D368" i="17" s="1"/>
  <c r="C369" i="17"/>
  <c r="D369" i="17" s="1"/>
  <c r="C370" i="17"/>
  <c r="D370" i="17" s="1"/>
  <c r="C371" i="17"/>
  <c r="D371" i="17" s="1"/>
  <c r="C372" i="17"/>
  <c r="D372" i="17" s="1"/>
  <c r="C373" i="17"/>
  <c r="D373" i="17" s="1"/>
  <c r="C374" i="17"/>
  <c r="D374" i="17" s="1"/>
  <c r="C375" i="17"/>
  <c r="D375" i="17" s="1"/>
  <c r="C376" i="17"/>
  <c r="D376" i="17" s="1"/>
  <c r="C377" i="17"/>
  <c r="D377" i="17" s="1"/>
  <c r="C378" i="17"/>
  <c r="D378" i="17" s="1"/>
  <c r="C379" i="17"/>
  <c r="D379" i="17" s="1"/>
  <c r="C380" i="17"/>
  <c r="D380" i="17" s="1"/>
  <c r="C381" i="17"/>
  <c r="D381" i="17" s="1"/>
  <c r="C382" i="17"/>
  <c r="D382" i="17" s="1"/>
  <c r="C383" i="17"/>
  <c r="D383" i="17" s="1"/>
  <c r="C384" i="17"/>
  <c r="D384" i="17" s="1"/>
  <c r="C385" i="17"/>
  <c r="D385" i="17" s="1"/>
  <c r="C386" i="17"/>
  <c r="D386" i="17" s="1"/>
  <c r="C387" i="17"/>
  <c r="D387" i="17" s="1"/>
  <c r="C388" i="17"/>
  <c r="D388" i="17" s="1"/>
  <c r="C389" i="17"/>
  <c r="D389" i="17" s="1"/>
  <c r="C390" i="17"/>
  <c r="D390" i="17" s="1"/>
  <c r="C391" i="17"/>
  <c r="D391" i="17" s="1"/>
  <c r="C392" i="17"/>
  <c r="D392" i="17" s="1"/>
  <c r="C393" i="17"/>
  <c r="D393" i="17" s="1"/>
  <c r="C394" i="17"/>
  <c r="D394" i="17" s="1"/>
  <c r="C395" i="17"/>
  <c r="D395" i="17" s="1"/>
  <c r="C396" i="17"/>
  <c r="D396" i="17" s="1"/>
  <c r="C397" i="17"/>
  <c r="D397" i="17" s="1"/>
  <c r="C398" i="17"/>
  <c r="D398" i="17" s="1"/>
  <c r="C399" i="17"/>
  <c r="D399" i="17" s="1"/>
  <c r="C400" i="17"/>
  <c r="D400" i="17" s="1"/>
  <c r="C401" i="17"/>
  <c r="D401" i="17" s="1"/>
  <c r="C402" i="17"/>
  <c r="D402" i="17" s="1"/>
  <c r="C403" i="17"/>
  <c r="D403" i="17" s="1"/>
  <c r="C404" i="17"/>
  <c r="D404" i="17" s="1"/>
  <c r="C405" i="17"/>
  <c r="D405" i="17" s="1"/>
  <c r="C406" i="17"/>
  <c r="D406" i="17" s="1"/>
  <c r="C407" i="17"/>
  <c r="D407" i="17" s="1"/>
  <c r="C408" i="17"/>
  <c r="D408" i="17" s="1"/>
  <c r="C409" i="17"/>
  <c r="D409" i="17" s="1"/>
  <c r="C410" i="17"/>
  <c r="D410" i="17" s="1"/>
  <c r="C411" i="17"/>
  <c r="D411" i="17" s="1"/>
  <c r="C412" i="17"/>
  <c r="D412" i="17" s="1"/>
  <c r="C413" i="17"/>
  <c r="D413" i="17" s="1"/>
  <c r="C414" i="17"/>
  <c r="D414" i="17" s="1"/>
  <c r="C415" i="17"/>
  <c r="D415" i="17" s="1"/>
  <c r="C416" i="17"/>
  <c r="D416" i="17" s="1"/>
  <c r="C417" i="17"/>
  <c r="D417" i="17" s="1"/>
  <c r="C418" i="17"/>
  <c r="D418" i="17" s="1"/>
  <c r="C419" i="17"/>
  <c r="D419" i="17" s="1"/>
  <c r="C278" i="17"/>
  <c r="D278" i="17" s="1"/>
  <c r="C279" i="17"/>
  <c r="D279" i="17" s="1"/>
  <c r="C280" i="17"/>
  <c r="D280" i="17" s="1"/>
  <c r="C281" i="17"/>
  <c r="D281" i="17" s="1"/>
  <c r="C282" i="17"/>
  <c r="D282" i="17" s="1"/>
  <c r="C283" i="17"/>
  <c r="D283" i="17" s="1"/>
  <c r="C284" i="17"/>
  <c r="D284" i="17" s="1"/>
  <c r="C285" i="17"/>
  <c r="D285" i="17" s="1"/>
  <c r="C286" i="17"/>
  <c r="D286" i="17" s="1"/>
  <c r="C287" i="17"/>
  <c r="D287" i="17" s="1"/>
  <c r="C288" i="17"/>
  <c r="D288" i="17" s="1"/>
  <c r="C289" i="17"/>
  <c r="D289" i="17" s="1"/>
  <c r="C290" i="17"/>
  <c r="D290" i="17" s="1"/>
  <c r="C291" i="17"/>
  <c r="D291" i="17" s="1"/>
  <c r="C292" i="17"/>
  <c r="D292" i="17" s="1"/>
  <c r="C293" i="17"/>
  <c r="D293" i="17" s="1"/>
  <c r="C294" i="17"/>
  <c r="D294" i="17" s="1"/>
  <c r="C295" i="17"/>
  <c r="D295" i="17" s="1"/>
  <c r="C296" i="17"/>
  <c r="D296" i="17" s="1"/>
  <c r="C297" i="17"/>
  <c r="D297" i="17" s="1"/>
  <c r="C298" i="17"/>
  <c r="D298" i="17" s="1"/>
  <c r="C299" i="17"/>
  <c r="D299" i="17" s="1"/>
  <c r="C300" i="17"/>
  <c r="D300" i="17" s="1"/>
  <c r="C301" i="17"/>
  <c r="D301" i="17" s="1"/>
  <c r="C302" i="17"/>
  <c r="D302" i="17" s="1"/>
  <c r="C303" i="17"/>
  <c r="D303" i="17" s="1"/>
  <c r="C304" i="17"/>
  <c r="D304" i="17" s="1"/>
  <c r="C305" i="17"/>
  <c r="D305" i="17" s="1"/>
  <c r="C306" i="17"/>
  <c r="D306" i="17" s="1"/>
  <c r="C307" i="17"/>
  <c r="D307" i="17" s="1"/>
  <c r="C308" i="17"/>
  <c r="D308" i="17" s="1"/>
  <c r="C309" i="17"/>
  <c r="D309" i="17" s="1"/>
  <c r="C310" i="17"/>
  <c r="D310" i="17" s="1"/>
  <c r="C311" i="17"/>
  <c r="D311" i="17" s="1"/>
  <c r="C312" i="17"/>
  <c r="D312" i="17" s="1"/>
  <c r="C313" i="17"/>
  <c r="D313" i="17" s="1"/>
  <c r="C314" i="17"/>
  <c r="D314" i="17" s="1"/>
  <c r="C315" i="17"/>
  <c r="D315" i="17" s="1"/>
  <c r="C316" i="17"/>
  <c r="D316" i="17" s="1"/>
  <c r="C317" i="17"/>
  <c r="D317" i="17" s="1"/>
  <c r="C318" i="17"/>
  <c r="D318" i="17" s="1"/>
  <c r="C319" i="17"/>
  <c r="D319" i="17" s="1"/>
  <c r="C255" i="17"/>
  <c r="D255" i="17" s="1"/>
  <c r="C256" i="17"/>
  <c r="D256" i="17" s="1"/>
  <c r="C257" i="17"/>
  <c r="D257" i="17" s="1"/>
  <c r="C258" i="17"/>
  <c r="D258" i="17" s="1"/>
  <c r="C259" i="17"/>
  <c r="D259" i="17" s="1"/>
  <c r="C260" i="17"/>
  <c r="D260" i="17" s="1"/>
  <c r="C261" i="17"/>
  <c r="D261" i="17" s="1"/>
  <c r="C262" i="17"/>
  <c r="D262" i="17" s="1"/>
  <c r="C263" i="17"/>
  <c r="D263" i="17" s="1"/>
  <c r="C264" i="17"/>
  <c r="D264" i="17" s="1"/>
  <c r="C265" i="17"/>
  <c r="D265" i="17" s="1"/>
  <c r="C266" i="17"/>
  <c r="D266" i="17" s="1"/>
  <c r="C267" i="17"/>
  <c r="D267" i="17" s="1"/>
  <c r="C268" i="17"/>
  <c r="D268" i="17" s="1"/>
  <c r="C269" i="17"/>
  <c r="D269" i="17" s="1"/>
  <c r="C270" i="17"/>
  <c r="D270" i="17" s="1"/>
  <c r="C271" i="17"/>
  <c r="D271" i="17" s="1"/>
  <c r="C272" i="17"/>
  <c r="D272" i="17" s="1"/>
  <c r="C273" i="17"/>
  <c r="D273" i="17" s="1"/>
  <c r="C274" i="17"/>
  <c r="D274" i="17" s="1"/>
  <c r="C275" i="17"/>
  <c r="D275" i="17" s="1"/>
  <c r="C276" i="17"/>
  <c r="D276" i="17" s="1"/>
  <c r="C277" i="17"/>
  <c r="D277" i="17" s="1"/>
  <c r="C92" i="17"/>
  <c r="D92" i="17" s="1"/>
  <c r="C93" i="17"/>
  <c r="D93" i="17" s="1"/>
  <c r="C94" i="17"/>
  <c r="D94" i="17" s="1"/>
  <c r="C95" i="17"/>
  <c r="D95" i="17" s="1"/>
  <c r="C96" i="17"/>
  <c r="D96" i="17" s="1"/>
  <c r="C98" i="17"/>
  <c r="D98" i="17" s="1"/>
  <c r="C99" i="17"/>
  <c r="D99" i="17" s="1"/>
  <c r="C100" i="17"/>
  <c r="D100" i="17" s="1"/>
  <c r="C101" i="17"/>
  <c r="D101" i="17" s="1"/>
  <c r="C102" i="17"/>
  <c r="D102" i="17" s="1"/>
  <c r="C103" i="17"/>
  <c r="D103" i="17" s="1"/>
  <c r="C104" i="17"/>
  <c r="D104" i="17" s="1"/>
  <c r="C105" i="17"/>
  <c r="D105" i="17" s="1"/>
  <c r="C106" i="17"/>
  <c r="D106" i="17" s="1"/>
  <c r="C107" i="17"/>
  <c r="D107" i="17" s="1"/>
  <c r="C108" i="17"/>
  <c r="D108" i="17" s="1"/>
  <c r="C109" i="17"/>
  <c r="D109" i="17" s="1"/>
  <c r="C110" i="17"/>
  <c r="D110" i="17" s="1"/>
  <c r="C111" i="17"/>
  <c r="D111" i="17" s="1"/>
  <c r="C112" i="17"/>
  <c r="D112" i="17" s="1"/>
  <c r="C113" i="17"/>
  <c r="D113" i="17" s="1"/>
  <c r="C114" i="17"/>
  <c r="D114" i="17" s="1"/>
  <c r="C115" i="17"/>
  <c r="D115" i="17" s="1"/>
  <c r="C116" i="17"/>
  <c r="D116" i="17" s="1"/>
  <c r="C117" i="17"/>
  <c r="D117" i="17" s="1"/>
  <c r="C118" i="17"/>
  <c r="D118" i="17" s="1"/>
  <c r="C119" i="17"/>
  <c r="D119" i="17" s="1"/>
  <c r="C120" i="17"/>
  <c r="D120" i="17" s="1"/>
  <c r="C121" i="17"/>
  <c r="D121" i="17" s="1"/>
  <c r="C122" i="17"/>
  <c r="D122" i="17" s="1"/>
  <c r="C123" i="17"/>
  <c r="D123" i="17" s="1"/>
  <c r="C124" i="17"/>
  <c r="D124" i="17" s="1"/>
  <c r="C125" i="17"/>
  <c r="D125" i="17" s="1"/>
  <c r="C126" i="17"/>
  <c r="D126" i="17" s="1"/>
  <c r="C127" i="17"/>
  <c r="D127" i="17" s="1"/>
  <c r="C128" i="17"/>
  <c r="D128" i="17" s="1"/>
  <c r="C129" i="17"/>
  <c r="D129" i="17" s="1"/>
  <c r="C130" i="17"/>
  <c r="D130" i="17" s="1"/>
  <c r="C131" i="17"/>
  <c r="D131" i="17" s="1"/>
  <c r="C132" i="17"/>
  <c r="D132" i="17" s="1"/>
  <c r="C133" i="17"/>
  <c r="D133" i="17" s="1"/>
  <c r="C134" i="17"/>
  <c r="D134" i="17" s="1"/>
  <c r="C135" i="17"/>
  <c r="D135" i="17" s="1"/>
  <c r="C136" i="17"/>
  <c r="D136" i="17" s="1"/>
  <c r="C137" i="17"/>
  <c r="D137" i="17" s="1"/>
  <c r="C138" i="17"/>
  <c r="D138" i="17" s="1"/>
  <c r="C139" i="17"/>
  <c r="D139" i="17" s="1"/>
  <c r="C140" i="17"/>
  <c r="D140" i="17" s="1"/>
  <c r="C141" i="17"/>
  <c r="D141" i="17" s="1"/>
  <c r="C142" i="17"/>
  <c r="D142" i="17" s="1"/>
  <c r="C143" i="17"/>
  <c r="D143" i="17" s="1"/>
  <c r="C144" i="17"/>
  <c r="D144" i="17" s="1"/>
  <c r="C145" i="17"/>
  <c r="D145" i="17" s="1"/>
  <c r="C146" i="17"/>
  <c r="D146" i="17" s="1"/>
  <c r="C147" i="17"/>
  <c r="D147" i="17" s="1"/>
  <c r="C148" i="17"/>
  <c r="D148" i="17" s="1"/>
  <c r="C149" i="17"/>
  <c r="D149" i="17" s="1"/>
  <c r="C150" i="17"/>
  <c r="D150" i="17" s="1"/>
  <c r="C151" i="17"/>
  <c r="D151" i="17" s="1"/>
  <c r="C152" i="17"/>
  <c r="D152" i="17" s="1"/>
  <c r="C153" i="17"/>
  <c r="D153" i="17" s="1"/>
  <c r="C154" i="17"/>
  <c r="D154" i="17" s="1"/>
  <c r="C155" i="17"/>
  <c r="D155" i="17" s="1"/>
  <c r="C156" i="17"/>
  <c r="D156" i="17" s="1"/>
  <c r="C157" i="17"/>
  <c r="D157" i="17" s="1"/>
  <c r="C158" i="17"/>
  <c r="D158" i="17" s="1"/>
  <c r="C159" i="17"/>
  <c r="D159" i="17" s="1"/>
  <c r="C160" i="17"/>
  <c r="D160" i="17" s="1"/>
  <c r="C161" i="17"/>
  <c r="D161" i="17" s="1"/>
  <c r="C162" i="17"/>
  <c r="D162" i="17" s="1"/>
  <c r="C163" i="17"/>
  <c r="D163" i="17" s="1"/>
  <c r="C164" i="17"/>
  <c r="D164" i="17" s="1"/>
  <c r="C165" i="17"/>
  <c r="D165" i="17" s="1"/>
  <c r="C166" i="17"/>
  <c r="D166" i="17" s="1"/>
  <c r="C167" i="17"/>
  <c r="D167" i="17" s="1"/>
  <c r="C168" i="17"/>
  <c r="D168" i="17" s="1"/>
  <c r="C169" i="17"/>
  <c r="D169" i="17" s="1"/>
  <c r="C170" i="17"/>
  <c r="D170" i="17" s="1"/>
  <c r="C171" i="17"/>
  <c r="D171" i="17" s="1"/>
  <c r="C172" i="17"/>
  <c r="D172" i="17" s="1"/>
  <c r="C173" i="17"/>
  <c r="D173" i="17" s="1"/>
  <c r="C174" i="17"/>
  <c r="D174" i="17" s="1"/>
  <c r="C175" i="17"/>
  <c r="D175" i="17" s="1"/>
  <c r="C176" i="17"/>
  <c r="D176" i="17" s="1"/>
  <c r="C177" i="17"/>
  <c r="D177" i="17" s="1"/>
  <c r="C178" i="17"/>
  <c r="D178" i="17" s="1"/>
  <c r="C179" i="17"/>
  <c r="D179" i="17" s="1"/>
  <c r="C180" i="17"/>
  <c r="D180" i="17" s="1"/>
  <c r="C181" i="17"/>
  <c r="D181" i="17" s="1"/>
  <c r="C182" i="17"/>
  <c r="D182" i="17" s="1"/>
  <c r="C183" i="17"/>
  <c r="D183" i="17" s="1"/>
  <c r="C184" i="17"/>
  <c r="D184" i="17" s="1"/>
  <c r="C185" i="17"/>
  <c r="D185" i="17" s="1"/>
  <c r="C186" i="17"/>
  <c r="D186" i="17" s="1"/>
  <c r="C187" i="17"/>
  <c r="D187" i="17" s="1"/>
  <c r="C188" i="17"/>
  <c r="D188" i="17" s="1"/>
  <c r="C189" i="17"/>
  <c r="D189" i="17" s="1"/>
  <c r="C190" i="17"/>
  <c r="D190" i="17" s="1"/>
  <c r="C191" i="17"/>
  <c r="D191" i="17" s="1"/>
  <c r="C192" i="17"/>
  <c r="D192" i="17" s="1"/>
  <c r="C193" i="17"/>
  <c r="D193" i="17" s="1"/>
  <c r="C194" i="17"/>
  <c r="D194" i="17" s="1"/>
  <c r="C195" i="17"/>
  <c r="D195" i="17" s="1"/>
  <c r="C196" i="17"/>
  <c r="D196" i="17" s="1"/>
  <c r="C197" i="17"/>
  <c r="D197" i="17" s="1"/>
  <c r="C198" i="17"/>
  <c r="D198" i="17" s="1"/>
  <c r="C199" i="17"/>
  <c r="D199" i="17" s="1"/>
  <c r="C200" i="17"/>
  <c r="D200" i="17" s="1"/>
  <c r="C201" i="17"/>
  <c r="D201" i="17" s="1"/>
  <c r="C202" i="17"/>
  <c r="D202" i="17" s="1"/>
  <c r="C203" i="17"/>
  <c r="D203" i="17" s="1"/>
  <c r="C204" i="17"/>
  <c r="D204" i="17" s="1"/>
  <c r="C205" i="17"/>
  <c r="D205" i="17" s="1"/>
  <c r="C206" i="17"/>
  <c r="D206" i="17" s="1"/>
  <c r="C207" i="17"/>
  <c r="D207" i="17" s="1"/>
  <c r="C208" i="17"/>
  <c r="D208" i="17" s="1"/>
  <c r="C209" i="17"/>
  <c r="D209" i="17" s="1"/>
  <c r="C210" i="17"/>
  <c r="D210" i="17" s="1"/>
  <c r="C211" i="17"/>
  <c r="D211" i="17" s="1"/>
  <c r="C212" i="17"/>
  <c r="D212" i="17" s="1"/>
  <c r="C213" i="17"/>
  <c r="D213" i="17" s="1"/>
  <c r="C214" i="17"/>
  <c r="D214" i="17" s="1"/>
  <c r="C215" i="17"/>
  <c r="D215" i="17" s="1"/>
  <c r="C216" i="17"/>
  <c r="D216" i="17" s="1"/>
  <c r="C217" i="17"/>
  <c r="D217" i="17" s="1"/>
  <c r="C218" i="17"/>
  <c r="D218" i="17" s="1"/>
  <c r="C219" i="17"/>
  <c r="D219" i="17" s="1"/>
  <c r="C220" i="17"/>
  <c r="D220" i="17" s="1"/>
  <c r="C221" i="17"/>
  <c r="D221" i="17" s="1"/>
  <c r="C222" i="17"/>
  <c r="D222" i="17" s="1"/>
  <c r="C223" i="17"/>
  <c r="D223" i="17" s="1"/>
  <c r="C224" i="17"/>
  <c r="D224" i="17" s="1"/>
  <c r="C225" i="17"/>
  <c r="D225" i="17" s="1"/>
  <c r="C226" i="17"/>
  <c r="D226" i="17" s="1"/>
  <c r="C227" i="17"/>
  <c r="D227" i="17" s="1"/>
  <c r="C228" i="17"/>
  <c r="D228" i="17" s="1"/>
  <c r="C229" i="17"/>
  <c r="D229" i="17" s="1"/>
  <c r="C230" i="17"/>
  <c r="D230" i="17" s="1"/>
  <c r="C231" i="17"/>
  <c r="D231" i="17" s="1"/>
  <c r="C232" i="17"/>
  <c r="D232" i="17" s="1"/>
  <c r="C233" i="17"/>
  <c r="D233" i="17" s="1"/>
  <c r="C234" i="17"/>
  <c r="D234" i="17" s="1"/>
  <c r="C235" i="17"/>
  <c r="D235" i="17" s="1"/>
  <c r="C236" i="17"/>
  <c r="D236" i="17" s="1"/>
  <c r="C237" i="17"/>
  <c r="D237" i="17" s="1"/>
  <c r="C238" i="17"/>
  <c r="D238" i="17" s="1"/>
  <c r="C239" i="17"/>
  <c r="D239" i="17" s="1"/>
  <c r="C240" i="17"/>
  <c r="D240" i="17" s="1"/>
  <c r="C241" i="17"/>
  <c r="D241" i="17" s="1"/>
  <c r="C242" i="17"/>
  <c r="D242" i="17" s="1"/>
  <c r="C243" i="17"/>
  <c r="D243" i="17" s="1"/>
  <c r="C244" i="17"/>
  <c r="D244" i="17" s="1"/>
  <c r="C245" i="17"/>
  <c r="D245" i="17" s="1"/>
  <c r="C246" i="17"/>
  <c r="D246" i="17" s="1"/>
  <c r="C247" i="17"/>
  <c r="D247" i="17" s="1"/>
  <c r="C248" i="17"/>
  <c r="D248" i="17" s="1"/>
  <c r="C249" i="17"/>
  <c r="D249" i="17" s="1"/>
  <c r="C250" i="17"/>
  <c r="D250" i="17" s="1"/>
  <c r="C251" i="17"/>
  <c r="D251" i="17" s="1"/>
  <c r="C252" i="17"/>
  <c r="D252" i="17" s="1"/>
  <c r="C253" i="17"/>
  <c r="D253" i="17" s="1"/>
  <c r="C254" i="17"/>
  <c r="D254" i="17" s="1"/>
  <c r="C38" i="17"/>
  <c r="D38" i="17" s="1"/>
  <c r="C39" i="17"/>
  <c r="D39" i="17" s="1"/>
  <c r="C40" i="17"/>
  <c r="D40" i="17" s="1"/>
  <c r="C41" i="17"/>
  <c r="D41" i="17" s="1"/>
  <c r="C42" i="17"/>
  <c r="D42" i="17" s="1"/>
  <c r="C43" i="17"/>
  <c r="D43" i="17" s="1"/>
  <c r="C44" i="17"/>
  <c r="D44" i="17" s="1"/>
  <c r="C45" i="17"/>
  <c r="D45" i="17" s="1"/>
  <c r="C46" i="17"/>
  <c r="D46" i="17" s="1"/>
  <c r="C47" i="17"/>
  <c r="D47" i="17" s="1"/>
  <c r="C48" i="17"/>
  <c r="D48" i="17" s="1"/>
  <c r="C49" i="17"/>
  <c r="D49" i="17" s="1"/>
  <c r="C50" i="17"/>
  <c r="D50" i="17" s="1"/>
  <c r="C51" i="17"/>
  <c r="D51" i="17" s="1"/>
  <c r="C52" i="17"/>
  <c r="D52" i="17" s="1"/>
  <c r="C53" i="17"/>
  <c r="D53" i="17" s="1"/>
  <c r="C54" i="17"/>
  <c r="D54" i="17" s="1"/>
  <c r="C55" i="17"/>
  <c r="D55" i="17" s="1"/>
  <c r="C56" i="17"/>
  <c r="D56" i="17" s="1"/>
  <c r="C57" i="17"/>
  <c r="D57" i="17" s="1"/>
  <c r="C58" i="17"/>
  <c r="D58" i="17" s="1"/>
  <c r="C59" i="17"/>
  <c r="D59" i="17" s="1"/>
  <c r="C60" i="17"/>
  <c r="D60" i="17" s="1"/>
  <c r="C61" i="17"/>
  <c r="D61" i="17" s="1"/>
  <c r="C62" i="17"/>
  <c r="D62" i="17" s="1"/>
  <c r="C63" i="17"/>
  <c r="D63" i="17" s="1"/>
  <c r="C64" i="17"/>
  <c r="D64" i="17" s="1"/>
  <c r="C65" i="17"/>
  <c r="D65" i="17" s="1"/>
  <c r="C66" i="17"/>
  <c r="D66" i="17" s="1"/>
  <c r="C67" i="17"/>
  <c r="D67" i="17" s="1"/>
  <c r="C68" i="17"/>
  <c r="D68" i="17" s="1"/>
  <c r="C69" i="17"/>
  <c r="D69" i="17" s="1"/>
  <c r="C70" i="17"/>
  <c r="D70" i="17" s="1"/>
  <c r="C71" i="17"/>
  <c r="D71" i="17" s="1"/>
  <c r="C72" i="17"/>
  <c r="D72" i="17" s="1"/>
  <c r="C73" i="17"/>
  <c r="D73" i="17" s="1"/>
  <c r="C74" i="17"/>
  <c r="D74" i="17" s="1"/>
  <c r="C75" i="17"/>
  <c r="D75" i="17" s="1"/>
  <c r="C76" i="17"/>
  <c r="D76" i="17" s="1"/>
  <c r="C77" i="17"/>
  <c r="D77" i="17" s="1"/>
  <c r="C78" i="17"/>
  <c r="D78" i="17" s="1"/>
  <c r="C79" i="17"/>
  <c r="D79" i="17" s="1"/>
  <c r="C80" i="17"/>
  <c r="D80" i="17" s="1"/>
  <c r="C81" i="17"/>
  <c r="D81" i="17" s="1"/>
  <c r="C82" i="17"/>
  <c r="D82" i="17" s="1"/>
  <c r="C83" i="17"/>
  <c r="D83" i="17" s="1"/>
  <c r="C84" i="17"/>
  <c r="D84" i="17" s="1"/>
  <c r="C85" i="17"/>
  <c r="D85" i="17" s="1"/>
  <c r="C86" i="17"/>
  <c r="D86" i="17" s="1"/>
  <c r="C87" i="17"/>
  <c r="D87" i="17" s="1"/>
  <c r="C88" i="17"/>
  <c r="D88" i="17" s="1"/>
  <c r="C89" i="17"/>
  <c r="D89" i="17" s="1"/>
  <c r="C90" i="17"/>
  <c r="D90" i="17" s="1"/>
  <c r="C91" i="17"/>
  <c r="D91" i="17" s="1"/>
  <c r="F433" i="17" l="1"/>
  <c r="F420" i="17"/>
  <c r="F424" i="17"/>
  <c r="F428" i="17"/>
  <c r="F432" i="17"/>
  <c r="F429" i="17"/>
  <c r="F430" i="17"/>
  <c r="F422" i="17"/>
  <c r="F423" i="17"/>
  <c r="F425" i="17"/>
  <c r="F427" i="17"/>
  <c r="F421" i="17"/>
  <c r="F426" i="17"/>
  <c r="F431" i="17"/>
  <c r="E420" i="17"/>
  <c r="E424" i="17"/>
  <c r="E428" i="17"/>
  <c r="E433" i="17"/>
  <c r="E432" i="17"/>
  <c r="E425" i="17"/>
  <c r="E430" i="17"/>
  <c r="E431" i="17"/>
  <c r="E429" i="17"/>
  <c r="E421" i="17"/>
  <c r="E422" i="17"/>
  <c r="E427" i="17"/>
  <c r="E426" i="17"/>
  <c r="E423" i="17"/>
  <c r="E89" i="17"/>
  <c r="E409" i="17"/>
  <c r="E398" i="17"/>
  <c r="E393" i="17"/>
  <c r="E382" i="17"/>
  <c r="E372" i="17"/>
  <c r="E366" i="17"/>
  <c r="E356" i="17"/>
  <c r="E350" i="17"/>
  <c r="E340" i="17"/>
  <c r="E329" i="17"/>
  <c r="E324" i="17"/>
  <c r="E313" i="17"/>
  <c r="E302" i="17"/>
  <c r="E292" i="17"/>
  <c r="E212" i="17"/>
  <c r="E418" i="17"/>
  <c r="E413" i="17"/>
  <c r="E408" i="17"/>
  <c r="E402" i="17"/>
  <c r="E397" i="17"/>
  <c r="E392" i="17"/>
  <c r="E386" i="17"/>
  <c r="E381" i="17"/>
  <c r="E376" i="17"/>
  <c r="E370" i="17"/>
  <c r="E365" i="17"/>
  <c r="E360" i="17"/>
  <c r="E354" i="17"/>
  <c r="E349" i="17"/>
  <c r="E344" i="17"/>
  <c r="E338" i="17"/>
  <c r="E333" i="17"/>
  <c r="E328" i="17"/>
  <c r="E322" i="17"/>
  <c r="E317" i="17"/>
  <c r="E312" i="17"/>
  <c r="E306" i="17"/>
  <c r="E301" i="17"/>
  <c r="E296" i="17"/>
  <c r="E290" i="17"/>
  <c r="E285" i="17"/>
  <c r="E280" i="17"/>
  <c r="E274" i="17"/>
  <c r="E269" i="17"/>
  <c r="E264" i="17"/>
  <c r="E258" i="17"/>
  <c r="E253" i="17"/>
  <c r="E248" i="17"/>
  <c r="E242" i="17"/>
  <c r="E237" i="17"/>
  <c r="E232" i="17"/>
  <c r="E226" i="17"/>
  <c r="E221" i="17"/>
  <c r="E216" i="17"/>
  <c r="E210" i="17"/>
  <c r="E205" i="17"/>
  <c r="E200" i="17"/>
  <c r="E193" i="17"/>
  <c r="E186" i="17"/>
  <c r="E179" i="17"/>
  <c r="E171" i="17"/>
  <c r="E165" i="17"/>
  <c r="E158" i="17"/>
  <c r="E150" i="17"/>
  <c r="E143" i="17"/>
  <c r="E137" i="17"/>
  <c r="E129" i="17"/>
  <c r="E122" i="17"/>
  <c r="E111" i="17"/>
  <c r="E101" i="17"/>
  <c r="E27" i="17"/>
  <c r="E31" i="17"/>
  <c r="E35" i="17"/>
  <c r="E39" i="17"/>
  <c r="E43" i="17"/>
  <c r="E47" i="17"/>
  <c r="E51" i="17"/>
  <c r="E55" i="17"/>
  <c r="E59" i="17"/>
  <c r="E63" i="17"/>
  <c r="E67" i="17"/>
  <c r="E71" i="17"/>
  <c r="E75" i="17"/>
  <c r="E79" i="17"/>
  <c r="E83" i="17"/>
  <c r="E87" i="17"/>
  <c r="E91" i="17"/>
  <c r="E95" i="17"/>
  <c r="E100" i="17"/>
  <c r="E104" i="17"/>
  <c r="E108" i="17"/>
  <c r="E112" i="17"/>
  <c r="E116" i="17"/>
  <c r="E120" i="17"/>
  <c r="E124" i="17"/>
  <c r="E128" i="17"/>
  <c r="E132" i="17"/>
  <c r="E136" i="17"/>
  <c r="E140" i="17"/>
  <c r="E144" i="17"/>
  <c r="E148" i="17"/>
  <c r="E152" i="17"/>
  <c r="E156" i="17"/>
  <c r="E160" i="17"/>
  <c r="E164" i="17"/>
  <c r="E168" i="17"/>
  <c r="E172" i="17"/>
  <c r="E176" i="17"/>
  <c r="E180" i="17"/>
  <c r="E184" i="17"/>
  <c r="E188" i="17"/>
  <c r="E192" i="17"/>
  <c r="E196" i="17"/>
  <c r="E29" i="17"/>
  <c r="E34" i="17"/>
  <c r="E40" i="17"/>
  <c r="E45" i="17"/>
  <c r="E50" i="17"/>
  <c r="E56" i="17"/>
  <c r="E61" i="17"/>
  <c r="E66" i="17"/>
  <c r="E72" i="17"/>
  <c r="E77" i="17"/>
  <c r="E82" i="17"/>
  <c r="E88" i="17"/>
  <c r="E93" i="17"/>
  <c r="E99" i="17"/>
  <c r="E105" i="17"/>
  <c r="E110" i="17"/>
  <c r="E115" i="17"/>
  <c r="E121" i="17"/>
  <c r="E25" i="17"/>
  <c r="E30" i="17"/>
  <c r="E36" i="17"/>
  <c r="E41" i="17"/>
  <c r="E46" i="17"/>
  <c r="E52" i="17"/>
  <c r="E57" i="17"/>
  <c r="E62" i="17"/>
  <c r="E68" i="17"/>
  <c r="E73" i="17"/>
  <c r="E78" i="17"/>
  <c r="E26" i="17"/>
  <c r="E32" i="17"/>
  <c r="E37" i="17"/>
  <c r="E42" i="17"/>
  <c r="E48" i="17"/>
  <c r="E53" i="17"/>
  <c r="E58" i="17"/>
  <c r="E64" i="17"/>
  <c r="E69" i="17"/>
  <c r="E74" i="17"/>
  <c r="E28" i="17"/>
  <c r="E33" i="17"/>
  <c r="E38" i="17"/>
  <c r="E44" i="17"/>
  <c r="E49" i="17"/>
  <c r="E54" i="17"/>
  <c r="E60" i="17"/>
  <c r="E65" i="17"/>
  <c r="E70" i="17"/>
  <c r="E76" i="17"/>
  <c r="E81" i="17"/>
  <c r="E86" i="17"/>
  <c r="E92" i="17"/>
  <c r="E98" i="17"/>
  <c r="E103" i="17"/>
  <c r="E109" i="17"/>
  <c r="E114" i="17"/>
  <c r="E119" i="17"/>
  <c r="E125" i="17"/>
  <c r="E130" i="17"/>
  <c r="E135" i="17"/>
  <c r="E141" i="17"/>
  <c r="E146" i="17"/>
  <c r="E151" i="17"/>
  <c r="E157" i="17"/>
  <c r="E162" i="17"/>
  <c r="E167" i="17"/>
  <c r="E173" i="17"/>
  <c r="E178" i="17"/>
  <c r="E183" i="17"/>
  <c r="E189" i="17"/>
  <c r="E194" i="17"/>
  <c r="E199" i="17"/>
  <c r="E203" i="17"/>
  <c r="E207" i="17"/>
  <c r="E211" i="17"/>
  <c r="E215" i="17"/>
  <c r="E219" i="17"/>
  <c r="E223" i="17"/>
  <c r="E227" i="17"/>
  <c r="E231" i="17"/>
  <c r="E235" i="17"/>
  <c r="E239" i="17"/>
  <c r="E243" i="17"/>
  <c r="E247" i="17"/>
  <c r="E251" i="17"/>
  <c r="E255" i="17"/>
  <c r="E259" i="17"/>
  <c r="E263" i="17"/>
  <c r="E267" i="17"/>
  <c r="E271" i="17"/>
  <c r="E275" i="17"/>
  <c r="E279" i="17"/>
  <c r="E283" i="17"/>
  <c r="E287" i="17"/>
  <c r="E291" i="17"/>
  <c r="E295" i="17"/>
  <c r="E299" i="17"/>
  <c r="E303" i="17"/>
  <c r="E307" i="17"/>
  <c r="E311" i="17"/>
  <c r="E315" i="17"/>
  <c r="E319" i="17"/>
  <c r="E323" i="17"/>
  <c r="E327" i="17"/>
  <c r="E331" i="17"/>
  <c r="E335" i="17"/>
  <c r="E339" i="17"/>
  <c r="E343" i="17"/>
  <c r="E347" i="17"/>
  <c r="E351" i="17"/>
  <c r="E355" i="17"/>
  <c r="E359" i="17"/>
  <c r="E363" i="17"/>
  <c r="E367" i="17"/>
  <c r="E371" i="17"/>
  <c r="E375" i="17"/>
  <c r="E379" i="17"/>
  <c r="E383" i="17"/>
  <c r="E387" i="17"/>
  <c r="E391" i="17"/>
  <c r="E395" i="17"/>
  <c r="E399" i="17"/>
  <c r="E403" i="17"/>
  <c r="E407" i="17"/>
  <c r="E411" i="17"/>
  <c r="E415" i="17"/>
  <c r="E419" i="17"/>
  <c r="E417" i="17"/>
  <c r="E412" i="17"/>
  <c r="E406" i="17"/>
  <c r="E401" i="17"/>
  <c r="E396" i="17"/>
  <c r="E390" i="17"/>
  <c r="E385" i="17"/>
  <c r="E380" i="17"/>
  <c r="E374" i="17"/>
  <c r="E369" i="17"/>
  <c r="E364" i="17"/>
  <c r="E358" i="17"/>
  <c r="E353" i="17"/>
  <c r="E348" i="17"/>
  <c r="E342" i="17"/>
  <c r="E337" i="17"/>
  <c r="E332" i="17"/>
  <c r="E326" i="17"/>
  <c r="E321" i="17"/>
  <c r="E316" i="17"/>
  <c r="E310" i="17"/>
  <c r="E305" i="17"/>
  <c r="E300" i="17"/>
  <c r="E294" i="17"/>
  <c r="E289" i="17"/>
  <c r="E284" i="17"/>
  <c r="E278" i="17"/>
  <c r="E273" i="17"/>
  <c r="E268" i="17"/>
  <c r="E262" i="17"/>
  <c r="E257" i="17"/>
  <c r="E252" i="17"/>
  <c r="E246" i="17"/>
  <c r="E241" i="17"/>
  <c r="E236" i="17"/>
  <c r="E230" i="17"/>
  <c r="E225" i="17"/>
  <c r="E220" i="17"/>
  <c r="E214" i="17"/>
  <c r="E209" i="17"/>
  <c r="E204" i="17"/>
  <c r="E198" i="17"/>
  <c r="E191" i="17"/>
  <c r="E185" i="17"/>
  <c r="E177" i="17"/>
  <c r="E170" i="17"/>
  <c r="E163" i="17"/>
  <c r="E155" i="17"/>
  <c r="E149" i="17"/>
  <c r="E142" i="17"/>
  <c r="E134" i="17"/>
  <c r="E127" i="17"/>
  <c r="E118" i="17"/>
  <c r="E107" i="17"/>
  <c r="E96" i="17"/>
  <c r="E85" i="17"/>
  <c r="F26" i="17"/>
  <c r="F30" i="17"/>
  <c r="F34" i="17"/>
  <c r="F38" i="17"/>
  <c r="F42" i="17"/>
  <c r="F46" i="17"/>
  <c r="F50" i="17"/>
  <c r="F54" i="17"/>
  <c r="F58" i="17"/>
  <c r="F62" i="17"/>
  <c r="F66" i="17"/>
  <c r="F70" i="17"/>
  <c r="F74" i="17"/>
  <c r="F78" i="17"/>
  <c r="F82" i="17"/>
  <c r="F25" i="17"/>
  <c r="F31" i="17"/>
  <c r="F36" i="17"/>
  <c r="F28" i="17"/>
  <c r="F33" i="17"/>
  <c r="F39" i="17"/>
  <c r="F29" i="17"/>
  <c r="F35" i="17"/>
  <c r="F40" i="17"/>
  <c r="F45" i="17"/>
  <c r="F51" i="17"/>
  <c r="F56" i="17"/>
  <c r="F61" i="17"/>
  <c r="F67" i="17"/>
  <c r="F72" i="17"/>
  <c r="F77" i="17"/>
  <c r="F83" i="17"/>
  <c r="F87" i="17"/>
  <c r="F91" i="17"/>
  <c r="F95" i="17"/>
  <c r="F100" i="17"/>
  <c r="F104" i="17"/>
  <c r="F108" i="17"/>
  <c r="F112" i="17"/>
  <c r="F116" i="17"/>
  <c r="F120" i="17"/>
  <c r="F124" i="17"/>
  <c r="F128" i="17"/>
  <c r="F132" i="17"/>
  <c r="F136" i="17"/>
  <c r="F140" i="17"/>
  <c r="F144" i="17"/>
  <c r="F148" i="17"/>
  <c r="F152" i="17"/>
  <c r="F156" i="17"/>
  <c r="F160" i="17"/>
  <c r="F164" i="17"/>
  <c r="F168" i="17"/>
  <c r="F172" i="17"/>
  <c r="F176" i="17"/>
  <c r="F180" i="17"/>
  <c r="F184" i="17"/>
  <c r="F188" i="17"/>
  <c r="F192" i="17"/>
  <c r="F196" i="17"/>
  <c r="F200" i="17"/>
  <c r="F204" i="17"/>
  <c r="F208" i="17"/>
  <c r="F212" i="17"/>
  <c r="F216" i="17"/>
  <c r="F220" i="17"/>
  <c r="F224" i="17"/>
  <c r="F228" i="17"/>
  <c r="F232" i="17"/>
  <c r="F236" i="17"/>
  <c r="F240" i="17"/>
  <c r="F244" i="17"/>
  <c r="F248" i="17"/>
  <c r="F252" i="17"/>
  <c r="F256" i="17"/>
  <c r="F260" i="17"/>
  <c r="F264" i="17"/>
  <c r="F268" i="17"/>
  <c r="F272" i="17"/>
  <c r="F276" i="17"/>
  <c r="F280" i="17"/>
  <c r="F284" i="17"/>
  <c r="F288" i="17"/>
  <c r="F292" i="17"/>
  <c r="F296" i="17"/>
  <c r="F300" i="17"/>
  <c r="F304" i="17"/>
  <c r="F308" i="17"/>
  <c r="F312" i="17"/>
  <c r="F316" i="17"/>
  <c r="F320" i="17"/>
  <c r="F324" i="17"/>
  <c r="F328" i="17"/>
  <c r="F332" i="17"/>
  <c r="F336" i="17"/>
  <c r="F340" i="17"/>
  <c r="F344" i="17"/>
  <c r="F348" i="17"/>
  <c r="F352" i="17"/>
  <c r="F356" i="17"/>
  <c r="F360" i="17"/>
  <c r="F364" i="17"/>
  <c r="F368" i="17"/>
  <c r="F372" i="17"/>
  <c r="F376" i="17"/>
  <c r="F380" i="17"/>
  <c r="F384" i="17"/>
  <c r="F388" i="17"/>
  <c r="F392" i="17"/>
  <c r="F396" i="17"/>
  <c r="F400" i="17"/>
  <c r="F404" i="17"/>
  <c r="F408" i="17"/>
  <c r="F412" i="17"/>
  <c r="F416" i="17"/>
  <c r="F41" i="17"/>
  <c r="F48" i="17"/>
  <c r="F55" i="17"/>
  <c r="F63" i="17"/>
  <c r="F69" i="17"/>
  <c r="F76" i="17"/>
  <c r="F84" i="17"/>
  <c r="F89" i="17"/>
  <c r="F94" i="17"/>
  <c r="F101" i="17"/>
  <c r="F106" i="17"/>
  <c r="F111" i="17"/>
  <c r="F117" i="17"/>
  <c r="F122" i="17"/>
  <c r="F127" i="17"/>
  <c r="F133" i="17"/>
  <c r="F138" i="17"/>
  <c r="F143" i="17"/>
  <c r="F149" i="17"/>
  <c r="F154" i="17"/>
  <c r="F159" i="17"/>
  <c r="F165" i="17"/>
  <c r="F170" i="17"/>
  <c r="F175" i="17"/>
  <c r="F181" i="17"/>
  <c r="F186" i="17"/>
  <c r="F191" i="17"/>
  <c r="F197" i="17"/>
  <c r="F202" i="17"/>
  <c r="F207" i="17"/>
  <c r="F213" i="17"/>
  <c r="F218" i="17"/>
  <c r="F223" i="17"/>
  <c r="F229" i="17"/>
  <c r="F234" i="17"/>
  <c r="F239" i="17"/>
  <c r="F245" i="17"/>
  <c r="F250" i="17"/>
  <c r="F255" i="17"/>
  <c r="F261" i="17"/>
  <c r="F266" i="17"/>
  <c r="F271" i="17"/>
  <c r="F277" i="17"/>
  <c r="F282" i="17"/>
  <c r="F287" i="17"/>
  <c r="F293" i="17"/>
  <c r="F298" i="17"/>
  <c r="F303" i="17"/>
  <c r="F309" i="17"/>
  <c r="F314" i="17"/>
  <c r="F319" i="17"/>
  <c r="F325" i="17"/>
  <c r="F330" i="17"/>
  <c r="F335" i="17"/>
  <c r="F341" i="17"/>
  <c r="F346" i="17"/>
  <c r="F351" i="17"/>
  <c r="F357" i="17"/>
  <c r="F362" i="17"/>
  <c r="F367" i="17"/>
  <c r="F373" i="17"/>
  <c r="F378" i="17"/>
  <c r="F383" i="17"/>
  <c r="F389" i="17"/>
  <c r="F394" i="17"/>
  <c r="F399" i="17"/>
  <c r="F405" i="17"/>
  <c r="F410" i="17"/>
  <c r="F415" i="17"/>
  <c r="F27" i="17"/>
  <c r="F43" i="17"/>
  <c r="F49" i="17"/>
  <c r="F57" i="17"/>
  <c r="F64" i="17"/>
  <c r="F71" i="17"/>
  <c r="F79" i="17"/>
  <c r="F85" i="17"/>
  <c r="F90" i="17"/>
  <c r="F96" i="17"/>
  <c r="F102" i="17"/>
  <c r="F107" i="17"/>
  <c r="F113" i="17"/>
  <c r="F118" i="17"/>
  <c r="F123" i="17"/>
  <c r="F129" i="17"/>
  <c r="F134" i="17"/>
  <c r="F139" i="17"/>
  <c r="F145" i="17"/>
  <c r="F150" i="17"/>
  <c r="F155" i="17"/>
  <c r="F161" i="17"/>
  <c r="F166" i="17"/>
  <c r="F171" i="17"/>
  <c r="F177" i="17"/>
  <c r="F182" i="17"/>
  <c r="F187" i="17"/>
  <c r="F193" i="17"/>
  <c r="F198" i="17"/>
  <c r="F203" i="17"/>
  <c r="F209" i="17"/>
  <c r="F214" i="17"/>
  <c r="F219" i="17"/>
  <c r="F225" i="17"/>
  <c r="F230" i="17"/>
  <c r="F235" i="17"/>
  <c r="F241" i="17"/>
  <c r="F246" i="17"/>
  <c r="F251" i="17"/>
  <c r="F257" i="17"/>
  <c r="F262" i="17"/>
  <c r="F267" i="17"/>
  <c r="F273" i="17"/>
  <c r="F278" i="17"/>
  <c r="F283" i="17"/>
  <c r="F289" i="17"/>
  <c r="F294" i="17"/>
  <c r="F299" i="17"/>
  <c r="F305" i="17"/>
  <c r="F310" i="17"/>
  <c r="F315" i="17"/>
  <c r="F321" i="17"/>
  <c r="F326" i="17"/>
  <c r="F331" i="17"/>
  <c r="F337" i="17"/>
  <c r="F342" i="17"/>
  <c r="F347" i="17"/>
  <c r="F353" i="17"/>
  <c r="F358" i="17"/>
  <c r="F363" i="17"/>
  <c r="F369" i="17"/>
  <c r="F374" i="17"/>
  <c r="F379" i="17"/>
  <c r="F385" i="17"/>
  <c r="F390" i="17"/>
  <c r="F395" i="17"/>
  <c r="F401" i="17"/>
  <c r="F406" i="17"/>
  <c r="F411" i="17"/>
  <c r="F417" i="17"/>
  <c r="F32" i="17"/>
  <c r="F44" i="17"/>
  <c r="F52" i="17"/>
  <c r="F59" i="17"/>
  <c r="F65" i="17"/>
  <c r="F73" i="17"/>
  <c r="F80" i="17"/>
  <c r="F86" i="17"/>
  <c r="F92" i="17"/>
  <c r="F98" i="17"/>
  <c r="F103" i="17"/>
  <c r="F109" i="17"/>
  <c r="F114" i="17"/>
  <c r="F119" i="17"/>
  <c r="F125" i="17"/>
  <c r="F130" i="17"/>
  <c r="F135" i="17"/>
  <c r="F141" i="17"/>
  <c r="F146" i="17"/>
  <c r="F151" i="17"/>
  <c r="F157" i="17"/>
  <c r="F162" i="17"/>
  <c r="F167" i="17"/>
  <c r="F173" i="17"/>
  <c r="F178" i="17"/>
  <c r="F183" i="17"/>
  <c r="F189" i="17"/>
  <c r="F194" i="17"/>
  <c r="F199" i="17"/>
  <c r="F205" i="17"/>
  <c r="F210" i="17"/>
  <c r="F215" i="17"/>
  <c r="F221" i="17"/>
  <c r="F226" i="17"/>
  <c r="F231" i="17"/>
  <c r="F237" i="17"/>
  <c r="F242" i="17"/>
  <c r="F247" i="17"/>
  <c r="F253" i="17"/>
  <c r="F258" i="17"/>
  <c r="F263" i="17"/>
  <c r="F269" i="17"/>
  <c r="F274" i="17"/>
  <c r="F279" i="17"/>
  <c r="F285" i="17"/>
  <c r="F290" i="17"/>
  <c r="F295" i="17"/>
  <c r="F301" i="17"/>
  <c r="F306" i="17"/>
  <c r="F311" i="17"/>
  <c r="F317" i="17"/>
  <c r="F322" i="17"/>
  <c r="F327" i="17"/>
  <c r="F333" i="17"/>
  <c r="F338" i="17"/>
  <c r="F343" i="17"/>
  <c r="F349" i="17"/>
  <c r="F354" i="17"/>
  <c r="F359" i="17"/>
  <c r="F365" i="17"/>
  <c r="F370" i="17"/>
  <c r="F375" i="17"/>
  <c r="F381" i="17"/>
  <c r="F386" i="17"/>
  <c r="F391" i="17"/>
  <c r="F397" i="17"/>
  <c r="F402" i="17"/>
  <c r="F407" i="17"/>
  <c r="F413" i="17"/>
  <c r="F418" i="17"/>
  <c r="F37" i="17"/>
  <c r="F47" i="17"/>
  <c r="F53" i="17"/>
  <c r="F60" i="17"/>
  <c r="F68" i="17"/>
  <c r="F75" i="17"/>
  <c r="F81" i="17"/>
  <c r="F88" i="17"/>
  <c r="F93" i="17"/>
  <c r="F99" i="17"/>
  <c r="F105" i="17"/>
  <c r="F110" i="17"/>
  <c r="F115" i="17"/>
  <c r="F121" i="17"/>
  <c r="F126" i="17"/>
  <c r="F131" i="17"/>
  <c r="F137" i="17"/>
  <c r="F142" i="17"/>
  <c r="F147" i="17"/>
  <c r="F153" i="17"/>
  <c r="F158" i="17"/>
  <c r="F163" i="17"/>
  <c r="F169" i="17"/>
  <c r="F174" i="17"/>
  <c r="F179" i="17"/>
  <c r="F185" i="17"/>
  <c r="F190" i="17"/>
  <c r="F195" i="17"/>
  <c r="F201" i="17"/>
  <c r="F206" i="17"/>
  <c r="F211" i="17"/>
  <c r="F217" i="17"/>
  <c r="F222" i="17"/>
  <c r="F227" i="17"/>
  <c r="F233" i="17"/>
  <c r="F238" i="17"/>
  <c r="F243" i="17"/>
  <c r="F249" i="17"/>
  <c r="F254" i="17"/>
  <c r="F259" i="17"/>
  <c r="F265" i="17"/>
  <c r="F270" i="17"/>
  <c r="F275" i="17"/>
  <c r="F281" i="17"/>
  <c r="F286" i="17"/>
  <c r="F291" i="17"/>
  <c r="F297" i="17"/>
  <c r="F302" i="17"/>
  <c r="F307" i="17"/>
  <c r="F313" i="17"/>
  <c r="F318" i="17"/>
  <c r="F323" i="17"/>
  <c r="F329" i="17"/>
  <c r="F334" i="17"/>
  <c r="F339" i="17"/>
  <c r="F345" i="17"/>
  <c r="F350" i="17"/>
  <c r="F355" i="17"/>
  <c r="F361" i="17"/>
  <c r="F366" i="17"/>
  <c r="F371" i="17"/>
  <c r="F377" i="17"/>
  <c r="F382" i="17"/>
  <c r="F387" i="17"/>
  <c r="F393" i="17"/>
  <c r="F398" i="17"/>
  <c r="F403" i="17"/>
  <c r="F409" i="17"/>
  <c r="F414" i="17"/>
  <c r="F419" i="17"/>
  <c r="E416" i="17"/>
  <c r="E410" i="17"/>
  <c r="E405" i="17"/>
  <c r="E400" i="17"/>
  <c r="E394" i="17"/>
  <c r="E389" i="17"/>
  <c r="E384" i="17"/>
  <c r="E378" i="17"/>
  <c r="E373" i="17"/>
  <c r="E368" i="17"/>
  <c r="E362" i="17"/>
  <c r="E357" i="17"/>
  <c r="E352" i="17"/>
  <c r="E346" i="17"/>
  <c r="E341" i="17"/>
  <c r="E336" i="17"/>
  <c r="E330" i="17"/>
  <c r="E325" i="17"/>
  <c r="E320" i="17"/>
  <c r="E314" i="17"/>
  <c r="E309" i="17"/>
  <c r="E304" i="17"/>
  <c r="E298" i="17"/>
  <c r="E293" i="17"/>
  <c r="E288" i="17"/>
  <c r="E282" i="17"/>
  <c r="E277" i="17"/>
  <c r="E272" i="17"/>
  <c r="E266" i="17"/>
  <c r="E261" i="17"/>
  <c r="E256" i="17"/>
  <c r="E250" i="17"/>
  <c r="E245" i="17"/>
  <c r="E240" i="17"/>
  <c r="E234" i="17"/>
  <c r="E229" i="17"/>
  <c r="E224" i="17"/>
  <c r="E218" i="17"/>
  <c r="E213" i="17"/>
  <c r="E208" i="17"/>
  <c r="E202" i="17"/>
  <c r="E197" i="17"/>
  <c r="E190" i="17"/>
  <c r="E182" i="17"/>
  <c r="E175" i="17"/>
  <c r="E169" i="17"/>
  <c r="E161" i="17"/>
  <c r="E154" i="17"/>
  <c r="E147" i="17"/>
  <c r="E139" i="17"/>
  <c r="E133" i="17"/>
  <c r="E126" i="17"/>
  <c r="E117" i="17"/>
  <c r="E106" i="17"/>
  <c r="E94" i="17"/>
  <c r="E84" i="17"/>
  <c r="E414" i="17"/>
  <c r="E404" i="17"/>
  <c r="E388" i="17"/>
  <c r="E377" i="17"/>
  <c r="E361" i="17"/>
  <c r="E345" i="17"/>
  <c r="E334" i="17"/>
  <c r="E318" i="17"/>
  <c r="E308" i="17"/>
  <c r="E297" i="17"/>
  <c r="E286" i="17"/>
  <c r="E281" i="17"/>
  <c r="E276" i="17"/>
  <c r="E270" i="17"/>
  <c r="E265" i="17"/>
  <c r="E260" i="17"/>
  <c r="E254" i="17"/>
  <c r="E249" i="17"/>
  <c r="E244" i="17"/>
  <c r="E238" i="17"/>
  <c r="E233" i="17"/>
  <c r="E228" i="17"/>
  <c r="E222" i="17"/>
  <c r="E217" i="17"/>
  <c r="E206" i="17"/>
  <c r="E201" i="17"/>
  <c r="E195" i="17"/>
  <c r="E187" i="17"/>
  <c r="E181" i="17"/>
  <c r="E174" i="17"/>
  <c r="E166" i="17"/>
  <c r="E159" i="17"/>
  <c r="E153" i="17"/>
  <c r="E145" i="17"/>
  <c r="E138" i="17"/>
  <c r="E131" i="17"/>
  <c r="E123" i="17"/>
  <c r="E113" i="17"/>
  <c r="E102" i="17"/>
  <c r="E90" i="17"/>
  <c r="E80" i="17"/>
  <c r="R4" i="16"/>
  <c r="Q4" i="16"/>
  <c r="P4" i="16"/>
  <c r="O4" i="16"/>
  <c r="N4" i="16"/>
  <c r="M4" i="16"/>
  <c r="L4" i="16"/>
  <c r="K9" i="16" l="1"/>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324" i="16"/>
  <c r="K325" i="16"/>
  <c r="K326" i="16"/>
  <c r="K327" i="16"/>
  <c r="K328" i="16"/>
  <c r="K329" i="16"/>
  <c r="K330" i="16"/>
  <c r="K331" i="16"/>
  <c r="K332" i="16"/>
  <c r="K333" i="16"/>
  <c r="K334" i="16"/>
  <c r="K335" i="16"/>
  <c r="K336" i="16"/>
  <c r="K337" i="16"/>
  <c r="K338" i="16"/>
  <c r="K339" i="16"/>
  <c r="K340" i="16"/>
  <c r="K341" i="16"/>
  <c r="K342" i="16"/>
  <c r="K343" i="16"/>
  <c r="K344" i="16"/>
  <c r="K345" i="16"/>
  <c r="K346" i="16"/>
  <c r="K347" i="16"/>
  <c r="K348" i="16"/>
  <c r="K349" i="16"/>
  <c r="K350" i="16"/>
  <c r="K351" i="16"/>
  <c r="K352" i="16"/>
  <c r="K353" i="16"/>
  <c r="K354" i="16"/>
  <c r="K355" i="16"/>
  <c r="K356" i="16"/>
  <c r="K357" i="16"/>
  <c r="K358" i="16"/>
  <c r="K359" i="16"/>
  <c r="K360" i="16"/>
  <c r="K361" i="16"/>
  <c r="K362" i="16"/>
  <c r="K363" i="16"/>
  <c r="K364" i="16"/>
  <c r="K365" i="16"/>
  <c r="K366" i="16"/>
  <c r="K367" i="16"/>
  <c r="K368" i="16"/>
  <c r="K369" i="16"/>
  <c r="K370" i="16"/>
  <c r="K371" i="16"/>
  <c r="K372" i="16"/>
  <c r="K373" i="16"/>
  <c r="K374" i="16"/>
  <c r="K375" i="16"/>
  <c r="K376" i="16"/>
  <c r="K377"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43" i="16"/>
  <c r="J443" i="16"/>
  <c r="I443" i="16"/>
  <c r="H443" i="16"/>
  <c r="G443" i="16"/>
  <c r="F443" i="16"/>
  <c r="E443" i="16"/>
  <c r="C402" i="16"/>
  <c r="C401" i="16"/>
  <c r="C400" i="16"/>
  <c r="C399" i="16"/>
  <c r="C398" i="16"/>
  <c r="C397" i="16"/>
  <c r="C396" i="16"/>
  <c r="C395" i="16"/>
  <c r="C394" i="16"/>
  <c r="C393" i="16"/>
  <c r="C392" i="16"/>
  <c r="C391" i="16"/>
  <c r="C390" i="16"/>
  <c r="C389" i="16"/>
  <c r="C388" i="16"/>
  <c r="C387" i="16"/>
  <c r="C386" i="16"/>
  <c r="C385" i="16"/>
  <c r="C384" i="16"/>
  <c r="C383" i="16"/>
  <c r="C382" i="16"/>
  <c r="C381" i="16"/>
  <c r="C380" i="16"/>
  <c r="C379" i="16"/>
  <c r="C378" i="16"/>
  <c r="C377" i="16"/>
  <c r="C376" i="16"/>
  <c r="C375" i="16"/>
  <c r="C374" i="16"/>
  <c r="C373" i="16"/>
  <c r="C372" i="16"/>
  <c r="C371" i="16"/>
  <c r="C370" i="16"/>
  <c r="C369" i="16"/>
  <c r="C368" i="16"/>
  <c r="C367" i="16"/>
  <c r="C366" i="16"/>
  <c r="C365" i="16"/>
  <c r="C364" i="16"/>
  <c r="C363" i="16"/>
  <c r="C362" i="16"/>
  <c r="C361" i="16"/>
  <c r="C360" i="16"/>
  <c r="C359" i="16"/>
  <c r="C358" i="16"/>
  <c r="C357" i="16"/>
  <c r="C356" i="16"/>
  <c r="C355" i="16"/>
  <c r="C354" i="16"/>
  <c r="C353" i="16"/>
  <c r="C352" i="16"/>
  <c r="C351" i="16"/>
  <c r="C350" i="16"/>
  <c r="C349" i="16"/>
  <c r="C348" i="16"/>
  <c r="C347" i="16"/>
  <c r="C346" i="16"/>
  <c r="C345" i="16"/>
  <c r="C344" i="16"/>
  <c r="C343" i="16"/>
  <c r="C342" i="16"/>
  <c r="C341" i="16"/>
  <c r="C340" i="16"/>
  <c r="C339" i="16"/>
  <c r="C338" i="16"/>
  <c r="C337" i="16"/>
  <c r="C336" i="16"/>
  <c r="C335" i="16"/>
  <c r="C334" i="16"/>
  <c r="C333" i="16"/>
  <c r="C332" i="16"/>
  <c r="C331" i="16"/>
  <c r="C330" i="16"/>
  <c r="C329" i="16"/>
  <c r="C328" i="16"/>
  <c r="C327" i="16"/>
  <c r="C326" i="16"/>
  <c r="C325" i="16"/>
  <c r="C324" i="16"/>
  <c r="C323" i="16"/>
  <c r="C322" i="16"/>
  <c r="C321" i="16"/>
  <c r="C320" i="16"/>
  <c r="C319" i="16"/>
  <c r="C318" i="16"/>
  <c r="C317" i="16"/>
  <c r="C316" i="16"/>
  <c r="C315" i="16"/>
  <c r="C314" i="16"/>
  <c r="C313" i="16"/>
  <c r="C312" i="16"/>
  <c r="C311" i="16"/>
  <c r="C310" i="16"/>
  <c r="C309" i="16"/>
  <c r="C308" i="16"/>
  <c r="C307" i="16"/>
  <c r="C306" i="16"/>
  <c r="C305" i="16"/>
  <c r="C304" i="16"/>
  <c r="C303" i="16"/>
  <c r="C302" i="16"/>
  <c r="C301" i="16"/>
  <c r="C300" i="16"/>
  <c r="C299" i="16"/>
  <c r="C298" i="16"/>
  <c r="C297" i="16"/>
  <c r="C296" i="16"/>
  <c r="C295" i="16"/>
  <c r="C294" i="16"/>
  <c r="C293" i="16"/>
  <c r="C292" i="16"/>
  <c r="C291" i="16"/>
  <c r="C290" i="16"/>
  <c r="C289" i="16"/>
  <c r="C288" i="16"/>
  <c r="C287" i="16"/>
  <c r="C286" i="16"/>
  <c r="C285" i="16"/>
  <c r="C284" i="16"/>
  <c r="C283" i="16"/>
  <c r="C282" i="16"/>
  <c r="C281" i="16"/>
  <c r="C280" i="16"/>
  <c r="C279" i="16"/>
  <c r="C278" i="16"/>
  <c r="C277" i="16"/>
  <c r="C276" i="16"/>
  <c r="C275" i="16"/>
  <c r="C274" i="16"/>
  <c r="C273" i="16"/>
  <c r="C272" i="16"/>
  <c r="C271" i="16"/>
  <c r="C270" i="16"/>
  <c r="C269" i="16"/>
  <c r="C268" i="16"/>
  <c r="C267" i="16"/>
  <c r="C266" i="16"/>
  <c r="C265" i="16"/>
  <c r="C264" i="16"/>
  <c r="C263" i="16"/>
  <c r="C262" i="16"/>
  <c r="C261" i="16"/>
  <c r="C260" i="16"/>
  <c r="C259" i="16"/>
  <c r="C258" i="16"/>
  <c r="C257" i="16"/>
  <c r="C256" i="16"/>
  <c r="C255" i="16"/>
  <c r="C254" i="16"/>
  <c r="C253" i="16"/>
  <c r="C252" i="16"/>
  <c r="C251" i="16"/>
  <c r="C250" i="16"/>
  <c r="C249" i="16"/>
  <c r="C248" i="16"/>
  <c r="C247" i="16"/>
  <c r="C246" i="16"/>
  <c r="C245" i="16"/>
  <c r="C244" i="16"/>
  <c r="C243" i="16"/>
  <c r="C242" i="16"/>
  <c r="C241" i="16"/>
  <c r="C240" i="16"/>
  <c r="C239" i="16"/>
  <c r="C238" i="16"/>
  <c r="C237" i="16"/>
  <c r="C236" i="16"/>
  <c r="C235" i="16"/>
  <c r="C234" i="16"/>
  <c r="C233" i="16"/>
  <c r="C232" i="16"/>
  <c r="C231" i="16"/>
  <c r="C230" i="16"/>
  <c r="C229" i="16"/>
  <c r="C228" i="16"/>
  <c r="C227" i="16"/>
  <c r="C226" i="16"/>
  <c r="C225" i="16"/>
  <c r="C224" i="16"/>
  <c r="C223" i="16"/>
  <c r="C222" i="16"/>
  <c r="C221" i="16"/>
  <c r="C220" i="16"/>
  <c r="C219" i="16"/>
  <c r="C218" i="16"/>
  <c r="C217" i="16"/>
  <c r="C216" i="16"/>
  <c r="C215" i="16"/>
  <c r="C214" i="16"/>
  <c r="C213" i="16"/>
  <c r="C212" i="16"/>
  <c r="C211" i="16"/>
  <c r="C210" i="16"/>
  <c r="C209" i="16"/>
  <c r="C208" i="16"/>
  <c r="C207" i="16"/>
  <c r="C206" i="16"/>
  <c r="C205" i="16"/>
  <c r="C204" i="16"/>
  <c r="C203" i="16"/>
  <c r="C202" i="16"/>
  <c r="C201" i="16"/>
  <c r="C200" i="16"/>
  <c r="C199" i="16"/>
  <c r="C198" i="16"/>
  <c r="C197" i="16"/>
  <c r="C196" i="16"/>
  <c r="C195" i="16"/>
  <c r="C194" i="16"/>
  <c r="C193" i="16"/>
  <c r="C192" i="16"/>
  <c r="C191" i="16"/>
  <c r="C190" i="16"/>
  <c r="C189" i="16"/>
  <c r="C188" i="16"/>
  <c r="C187" i="16"/>
  <c r="C186" i="16"/>
  <c r="C185" i="16"/>
  <c r="C184" i="16"/>
  <c r="C183" i="16"/>
  <c r="C182" i="16"/>
  <c r="C181" i="16"/>
  <c r="C180" i="16"/>
  <c r="C179" i="16"/>
  <c r="C178" i="16"/>
  <c r="C177" i="16"/>
  <c r="C176" i="16"/>
  <c r="C175" i="16"/>
  <c r="C174" i="16"/>
  <c r="C173" i="16"/>
  <c r="C172" i="16"/>
  <c r="C171" i="16"/>
  <c r="C170" i="16"/>
  <c r="C169" i="16"/>
  <c r="C168" i="16"/>
  <c r="C167" i="16"/>
  <c r="C166" i="16"/>
  <c r="C165" i="16"/>
  <c r="C164" i="16"/>
  <c r="C163" i="16"/>
  <c r="C162" i="16"/>
  <c r="C161" i="16"/>
  <c r="C160" i="16"/>
  <c r="C159" i="16"/>
  <c r="C158" i="16"/>
  <c r="C157" i="16"/>
  <c r="C156" i="16"/>
  <c r="C155" i="16"/>
  <c r="C154" i="16"/>
  <c r="C153" i="16"/>
  <c r="C152" i="16"/>
  <c r="C151" i="16"/>
  <c r="C150" i="16"/>
  <c r="C149" i="16"/>
  <c r="C148" i="16"/>
  <c r="C147" i="16"/>
  <c r="C146" i="16"/>
  <c r="C145" i="16"/>
  <c r="C144" i="16"/>
  <c r="C143" i="16"/>
  <c r="C142" i="16"/>
  <c r="C141" i="16"/>
  <c r="C140" i="16"/>
  <c r="C139" i="16"/>
  <c r="C138" i="16"/>
  <c r="C137" i="16"/>
  <c r="C136" i="16"/>
  <c r="C135" i="16"/>
  <c r="C134" i="16"/>
  <c r="C133" i="16"/>
  <c r="C132" i="16"/>
  <c r="C131" i="16"/>
  <c r="C130" i="16"/>
  <c r="C129" i="16"/>
  <c r="C128" i="16"/>
  <c r="C127" i="16"/>
  <c r="C126" i="16"/>
  <c r="C125" i="16"/>
  <c r="C124" i="16"/>
  <c r="C123" i="16"/>
  <c r="C122" i="16"/>
  <c r="C121" i="16"/>
  <c r="C120" i="16"/>
  <c r="C119" i="16"/>
  <c r="C118" i="16"/>
  <c r="C117" i="16"/>
  <c r="C116" i="16"/>
  <c r="C115" i="16"/>
  <c r="C114" i="16"/>
  <c r="C113" i="16"/>
  <c r="C112" i="16"/>
  <c r="C111" i="16"/>
  <c r="C110" i="16"/>
  <c r="C109" i="16"/>
  <c r="C108" i="16"/>
  <c r="C107" i="16"/>
  <c r="C106" i="16"/>
  <c r="C105" i="16"/>
  <c r="C104" i="16"/>
  <c r="C103" i="16"/>
  <c r="C102" i="16"/>
  <c r="C101" i="16"/>
  <c r="C100" i="16"/>
  <c r="C99" i="16"/>
  <c r="C98" i="16"/>
  <c r="C97" i="16"/>
  <c r="C96" i="16"/>
  <c r="C95" i="16"/>
  <c r="C94" i="16"/>
  <c r="C93" i="16"/>
  <c r="C92" i="16"/>
  <c r="C91" i="16"/>
  <c r="C90" i="16"/>
  <c r="C89" i="16"/>
  <c r="C88" i="16"/>
  <c r="C87" i="16"/>
  <c r="C86" i="16"/>
  <c r="C85" i="16"/>
  <c r="C84" i="16"/>
  <c r="C83" i="16"/>
  <c r="C82" i="16"/>
  <c r="C81" i="16"/>
  <c r="C80" i="16"/>
  <c r="C79" i="16"/>
  <c r="C78" i="16"/>
  <c r="C77" i="16"/>
  <c r="C76" i="16"/>
  <c r="C75" i="16"/>
  <c r="C74" i="16"/>
  <c r="C73" i="16"/>
  <c r="C72" i="16"/>
  <c r="C71" i="16"/>
  <c r="C70" i="16"/>
  <c r="C69" i="16"/>
  <c r="C68" i="16"/>
  <c r="C67" i="16"/>
  <c r="C66" i="16"/>
  <c r="C65" i="16"/>
  <c r="C64" i="16"/>
  <c r="C63" i="16"/>
  <c r="C62" i="16"/>
  <c r="C61" i="16"/>
  <c r="C60" i="16"/>
  <c r="C59" i="16"/>
  <c r="C58" i="16"/>
  <c r="C57" i="16"/>
  <c r="C56" i="16"/>
  <c r="C55" i="16"/>
  <c r="C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390" i="10"/>
  <c r="C391" i="10"/>
  <c r="C392" i="10"/>
  <c r="C393" i="10"/>
  <c r="C394" i="10"/>
  <c r="C395" i="10"/>
  <c r="C396" i="10"/>
  <c r="C397" i="10"/>
  <c r="C398" i="10"/>
  <c r="C399" i="10"/>
  <c r="C400" i="10"/>
  <c r="C401" i="10"/>
  <c r="C402" i="10"/>
  <c r="C404" i="11"/>
  <c r="C392" i="11"/>
  <c r="C393" i="11"/>
  <c r="C394" i="11"/>
  <c r="C395" i="11"/>
  <c r="C396" i="11"/>
  <c r="C397" i="11"/>
  <c r="C398" i="11"/>
  <c r="C399" i="11"/>
  <c r="C400" i="11"/>
  <c r="C401" i="11"/>
  <c r="C402" i="11"/>
  <c r="C403" i="11"/>
  <c r="C391"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F358" i="11" s="1"/>
  <c r="C359"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180" i="11"/>
  <c r="C181" i="11"/>
  <c r="C182" i="11"/>
  <c r="J182" i="11" s="1"/>
  <c r="C183" i="11"/>
  <c r="C184" i="11"/>
  <c r="C185" i="11"/>
  <c r="C186" i="11"/>
  <c r="C187" i="11"/>
  <c r="C188" i="11"/>
  <c r="C189" i="11"/>
  <c r="C190" i="11"/>
  <c r="C191" i="11"/>
  <c r="C192" i="11"/>
  <c r="C193" i="11"/>
  <c r="C194" i="11"/>
  <c r="C195" i="11"/>
  <c r="C196" i="11"/>
  <c r="C197" i="11"/>
  <c r="C198" i="11"/>
  <c r="J198" i="11" s="1"/>
  <c r="C199" i="11"/>
  <c r="C200" i="11"/>
  <c r="C201" i="11"/>
  <c r="C202" i="11"/>
  <c r="C203" i="11"/>
  <c r="C204" i="11"/>
  <c r="C205" i="11"/>
  <c r="C206" i="11"/>
  <c r="C207" i="11"/>
  <c r="C208" i="11"/>
  <c r="C209" i="11"/>
  <c r="C210" i="11"/>
  <c r="C211" i="11"/>
  <c r="C212" i="11"/>
  <c r="C213" i="11"/>
  <c r="C214" i="11"/>
  <c r="C215"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71" i="11"/>
  <c r="C72" i="11"/>
  <c r="C73" i="11"/>
  <c r="C74" i="11"/>
  <c r="C75" i="11"/>
  <c r="C76" i="11"/>
  <c r="C77" i="11"/>
  <c r="C78" i="11"/>
  <c r="C79" i="11"/>
  <c r="C80"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35" i="11"/>
  <c r="C36" i="11"/>
  <c r="C37" i="11"/>
  <c r="C38" i="11"/>
  <c r="C39" i="11"/>
  <c r="C40" i="11"/>
  <c r="C41" i="11"/>
  <c r="C42" i="11"/>
  <c r="C43" i="11"/>
  <c r="C44" i="11"/>
  <c r="J44" i="11" s="1"/>
  <c r="C45" i="11"/>
  <c r="C46" i="11"/>
  <c r="C47" i="11"/>
  <c r="C48" i="11"/>
  <c r="C49" i="11"/>
  <c r="C50" i="11"/>
  <c r="C51" i="11"/>
  <c r="C52" i="11"/>
  <c r="I52" i="11" s="1"/>
  <c r="C53" i="11"/>
  <c r="C54" i="11"/>
  <c r="C55" i="11"/>
  <c r="C56" i="11"/>
  <c r="C57" i="11"/>
  <c r="C58" i="11"/>
  <c r="C59" i="11"/>
  <c r="C60" i="11"/>
  <c r="C61" i="11"/>
  <c r="C62" i="11"/>
  <c r="C63" i="11"/>
  <c r="C64" i="11"/>
  <c r="C65" i="11"/>
  <c r="C66" i="11"/>
  <c r="C67" i="11"/>
  <c r="C68" i="11"/>
  <c r="C69" i="11"/>
  <c r="C70" i="11"/>
  <c r="C9" i="11"/>
  <c r="C10" i="11"/>
  <c r="C11" i="11"/>
  <c r="C12" i="11"/>
  <c r="C13" i="11"/>
  <c r="C14" i="11"/>
  <c r="C15" i="11"/>
  <c r="C16" i="11"/>
  <c r="C17" i="11"/>
  <c r="C18" i="11"/>
  <c r="C19" i="11"/>
  <c r="C20" i="11"/>
  <c r="C21" i="11"/>
  <c r="C22" i="11"/>
  <c r="C23" i="11"/>
  <c r="C24" i="11"/>
  <c r="C25" i="11"/>
  <c r="C26" i="11"/>
  <c r="C27" i="11"/>
  <c r="I27" i="11" s="1"/>
  <c r="I25" i="10" s="1"/>
  <c r="C28" i="11"/>
  <c r="C29" i="11"/>
  <c r="J29" i="11" s="1"/>
  <c r="C30" i="11"/>
  <c r="C31" i="11"/>
  <c r="C32" i="11"/>
  <c r="C33" i="11"/>
  <c r="C34" i="11"/>
  <c r="C379" i="10"/>
  <c r="C380" i="10"/>
  <c r="C381" i="10"/>
  <c r="C382" i="10"/>
  <c r="C383" i="10"/>
  <c r="C384" i="10"/>
  <c r="C385" i="10"/>
  <c r="C386" i="10"/>
  <c r="C387" i="10"/>
  <c r="C388" i="10"/>
  <c r="C389" i="10"/>
  <c r="C377" i="10"/>
  <c r="C376" i="10"/>
  <c r="C375" i="10"/>
  <c r="C374" i="10"/>
  <c r="C373" i="10"/>
  <c r="C372" i="10"/>
  <c r="C371" i="10"/>
  <c r="C370" i="10"/>
  <c r="C378"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E444" i="11"/>
  <c r="D385" i="11" s="1"/>
  <c r="C426" i="10"/>
  <c r="K444" i="11"/>
  <c r="J329" i="11" s="1"/>
  <c r="F444" i="11"/>
  <c r="E207" i="11" s="1"/>
  <c r="E205" i="10" s="1"/>
  <c r="G444" i="11"/>
  <c r="H444" i="11"/>
  <c r="G372" i="11" s="1"/>
  <c r="I444" i="11"/>
  <c r="H214" i="11" s="1"/>
  <c r="J444" i="11"/>
  <c r="I303" i="11" s="1"/>
  <c r="I301" i="10" s="1"/>
  <c r="C254" i="10"/>
  <c r="C253" i="10"/>
  <c r="C252" i="10"/>
  <c r="C251" i="10"/>
  <c r="C250" i="10"/>
  <c r="C249" i="10"/>
  <c r="C248" i="10"/>
  <c r="G36" i="11"/>
  <c r="F189" i="11"/>
  <c r="F254" i="11"/>
  <c r="D40" i="11"/>
  <c r="F163" i="11"/>
  <c r="J195" i="11"/>
  <c r="F307" i="11"/>
  <c r="G307" i="11"/>
  <c r="J299" i="11"/>
  <c r="F355" i="11"/>
  <c r="E355" i="11"/>
  <c r="F347" i="11"/>
  <c r="J343" i="11"/>
  <c r="H339" i="11"/>
  <c r="G386" i="11"/>
  <c r="E374" i="11"/>
  <c r="G370" i="11"/>
  <c r="G366" i="11"/>
  <c r="J21" i="11"/>
  <c r="F17" i="11"/>
  <c r="G34" i="11"/>
  <c r="J251" i="11"/>
  <c r="H245" i="11"/>
  <c r="D241" i="11"/>
  <c r="J233" i="11"/>
  <c r="F229" i="11"/>
  <c r="G219" i="11"/>
  <c r="J217" i="11"/>
  <c r="F213" i="11"/>
  <c r="G203" i="11"/>
  <c r="J201" i="11"/>
  <c r="F132" i="11"/>
  <c r="J52" i="11"/>
  <c r="J48" i="11"/>
  <c r="J40" i="11"/>
  <c r="J36" i="11"/>
  <c r="J34" i="10" s="1"/>
  <c r="I249" i="11"/>
  <c r="I241" i="11"/>
  <c r="G239" i="11"/>
  <c r="J237" i="11"/>
  <c r="J235" i="10" s="1"/>
  <c r="H235" i="11"/>
  <c r="I231" i="11"/>
  <c r="F230" i="11"/>
  <c r="F228" i="10" s="1"/>
  <c r="E227" i="11"/>
  <c r="E225" i="10" s="1"/>
  <c r="I225" i="11"/>
  <c r="G223" i="11"/>
  <c r="D218" i="11"/>
  <c r="D216" i="10" s="1"/>
  <c r="I215" i="11"/>
  <c r="I213" i="10" s="1"/>
  <c r="G213" i="11"/>
  <c r="I209" i="11"/>
  <c r="G207" i="11"/>
  <c r="G205" i="10" s="1"/>
  <c r="J205" i="11"/>
  <c r="J203" i="10" s="1"/>
  <c r="H203" i="11"/>
  <c r="H201" i="10" s="1"/>
  <c r="F201" i="11"/>
  <c r="F199" i="10" s="1"/>
  <c r="I199" i="11"/>
  <c r="I197" i="10" s="1"/>
  <c r="G197" i="11"/>
  <c r="G195" i="10" s="1"/>
  <c r="E195" i="11"/>
  <c r="E193" i="10" s="1"/>
  <c r="I193" i="11"/>
  <c r="I191" i="10" s="1"/>
  <c r="E189" i="11"/>
  <c r="E187" i="10" s="1"/>
  <c r="I183" i="11"/>
  <c r="I181" i="10" s="1"/>
  <c r="G181" i="11"/>
  <c r="G179" i="10" s="1"/>
  <c r="J153" i="11"/>
  <c r="J151" i="10" s="1"/>
  <c r="J169" i="11"/>
  <c r="J167" i="10" s="1"/>
  <c r="J109" i="11"/>
  <c r="J107" i="10" s="1"/>
  <c r="H133" i="11"/>
  <c r="H131" i="10" s="1"/>
  <c r="E68" i="11"/>
  <c r="E66" i="10" s="1"/>
  <c r="E64" i="11"/>
  <c r="E62" i="10" s="1"/>
  <c r="F56" i="11"/>
  <c r="F54" i="10" s="1"/>
  <c r="I105" i="11"/>
  <c r="I103" i="10" s="1"/>
  <c r="E101" i="11"/>
  <c r="E99" i="10" s="1"/>
  <c r="G97" i="11"/>
  <c r="G95" i="10" s="1"/>
  <c r="E85" i="11"/>
  <c r="E83" i="10" s="1"/>
  <c r="G80" i="11"/>
  <c r="G78" i="10" s="1"/>
  <c r="F76" i="11"/>
  <c r="F74" i="10" s="1"/>
  <c r="G137" i="11"/>
  <c r="G135" i="10" s="1"/>
  <c r="F133" i="11"/>
  <c r="F131" i="10" s="1"/>
  <c r="E125" i="11"/>
  <c r="E123" i="10" s="1"/>
  <c r="G121" i="11"/>
  <c r="G119" i="10" s="1"/>
  <c r="F117" i="11"/>
  <c r="F115" i="10" s="1"/>
  <c r="G397" i="11"/>
  <c r="G395" i="10" s="1"/>
  <c r="E402" i="11"/>
  <c r="J161" i="11"/>
  <c r="J159" i="10" s="1"/>
  <c r="J173" i="11"/>
  <c r="J171" i="10" s="1"/>
  <c r="J113" i="11"/>
  <c r="J111" i="10" s="1"/>
  <c r="H125" i="11"/>
  <c r="H123" i="10" s="1"/>
  <c r="J137" i="11"/>
  <c r="J135" i="10" s="1"/>
  <c r="G403" i="11"/>
  <c r="G399" i="11"/>
  <c r="G397" i="10" s="1"/>
  <c r="G395" i="11"/>
  <c r="G393" i="10" s="1"/>
  <c r="H76" i="11"/>
  <c r="H74" i="10" s="1"/>
  <c r="E93" i="11"/>
  <c r="E91" i="10" s="1"/>
  <c r="I68" i="11"/>
  <c r="I66" i="10" s="1"/>
  <c r="D89" i="11"/>
  <c r="D87" i="10" s="1"/>
  <c r="E97" i="11"/>
  <c r="E95" i="10" s="1"/>
  <c r="D60" i="11"/>
  <c r="D58" i="10" s="1"/>
  <c r="E76" i="11"/>
  <c r="E74" i="10" s="1"/>
  <c r="F85" i="11"/>
  <c r="F83" i="10" s="1"/>
  <c r="G93" i="11"/>
  <c r="G91" i="10" s="1"/>
  <c r="J56" i="11"/>
  <c r="J54" i="10" s="1"/>
  <c r="D121" i="11"/>
  <c r="D119" i="10" s="1"/>
  <c r="E129" i="11"/>
  <c r="E127" i="10" s="1"/>
  <c r="I133" i="11"/>
  <c r="I131" i="10" s="1"/>
  <c r="F137" i="11"/>
  <c r="F135" i="10" s="1"/>
  <c r="E72" i="11"/>
  <c r="E70" i="10" s="1"/>
  <c r="G76" i="11"/>
  <c r="G74" i="10" s="1"/>
  <c r="I85" i="11"/>
  <c r="I83" i="10" s="1"/>
  <c r="G89" i="11"/>
  <c r="G87" i="10" s="1"/>
  <c r="H101" i="11"/>
  <c r="H99" i="10" s="1"/>
  <c r="G105" i="11"/>
  <c r="G103" i="10" s="1"/>
  <c r="G60" i="11"/>
  <c r="E105" i="11"/>
  <c r="E103" i="10" s="1"/>
  <c r="E60" i="11"/>
  <c r="I76" i="11"/>
  <c r="I74" i="10" s="1"/>
  <c r="F80" i="11"/>
  <c r="F78" i="10" s="1"/>
  <c r="I89" i="11"/>
  <c r="I87" i="10" s="1"/>
  <c r="I97" i="11"/>
  <c r="I95" i="10" s="1"/>
  <c r="H105" i="11"/>
  <c r="H103" i="10" s="1"/>
  <c r="I56" i="11"/>
  <c r="I60" i="11"/>
  <c r="I58" i="10" s="1"/>
  <c r="I64" i="11"/>
  <c r="I62" i="10" s="1"/>
  <c r="J68" i="11"/>
  <c r="J66" i="10" s="1"/>
  <c r="E404" i="11"/>
  <c r="J403" i="11"/>
  <c r="J395" i="11"/>
  <c r="J393" i="10" s="1"/>
  <c r="G404" i="11"/>
  <c r="E403" i="11"/>
  <c r="E399" i="11"/>
  <c r="E397" i="10" s="1"/>
  <c r="E395" i="11"/>
  <c r="E393" i="10" s="1"/>
  <c r="G72" i="11"/>
  <c r="G70" i="10" s="1"/>
  <c r="E80" i="11"/>
  <c r="E78" i="10" s="1"/>
  <c r="G85" i="11"/>
  <c r="G83" i="10" s="1"/>
  <c r="F93" i="11"/>
  <c r="F91" i="10" s="1"/>
  <c r="J101" i="11"/>
  <c r="J99" i="10" s="1"/>
  <c r="E56" i="11"/>
  <c r="E54" i="10" s="1"/>
  <c r="G64" i="11"/>
  <c r="G62" i="10" s="1"/>
  <c r="G68" i="11"/>
  <c r="G66" i="10" s="1"/>
  <c r="I404" i="11"/>
  <c r="F399" i="11"/>
  <c r="F397" i="10" s="1"/>
  <c r="I403" i="11"/>
  <c r="I399" i="11"/>
  <c r="I397" i="10" s="1"/>
  <c r="H395" i="11"/>
  <c r="H393" i="10" s="1"/>
  <c r="H404" i="11"/>
  <c r="D117" i="11"/>
  <c r="D115" i="10" s="1"/>
  <c r="I121" i="11"/>
  <c r="I119" i="10" s="1"/>
  <c r="H129" i="11"/>
  <c r="H127" i="10" s="1"/>
  <c r="I137" i="11"/>
  <c r="I135" i="10" s="1"/>
  <c r="D76" i="11"/>
  <c r="D74" i="10" s="1"/>
  <c r="I80" i="11"/>
  <c r="I78" i="10" s="1"/>
  <c r="H89" i="11"/>
  <c r="H87" i="10" s="1"/>
  <c r="H60" i="11"/>
  <c r="H58" i="10" s="1"/>
  <c r="F403" i="11"/>
  <c r="J401" i="11"/>
  <c r="H399" i="11"/>
  <c r="H397" i="10" s="1"/>
  <c r="I395" i="11"/>
  <c r="I393" i="10" s="1"/>
  <c r="G393" i="11"/>
  <c r="G391" i="10" s="1"/>
  <c r="D402" i="11"/>
  <c r="G394" i="11"/>
  <c r="G392" i="10" s="1"/>
  <c r="E401" i="11"/>
  <c r="I401" i="11"/>
  <c r="E397" i="11"/>
  <c r="E395" i="10" s="1"/>
  <c r="I397" i="11"/>
  <c r="I395" i="10" s="1"/>
  <c r="E393" i="11"/>
  <c r="E391" i="10" s="1"/>
  <c r="I393" i="11"/>
  <c r="I391" i="10" s="1"/>
  <c r="G401" i="11"/>
  <c r="J393" i="11"/>
  <c r="J391" i="10" s="1"/>
  <c r="J402" i="11"/>
  <c r="J394" i="11"/>
  <c r="J392" i="10" s="1"/>
  <c r="J397" i="11"/>
  <c r="J395" i="10" s="1"/>
  <c r="I394" i="11"/>
  <c r="I392" i="10" s="1"/>
  <c r="F393" i="11"/>
  <c r="F391" i="10" s="1"/>
  <c r="J93" i="11"/>
  <c r="J91" i="10" s="1"/>
  <c r="F97" i="11"/>
  <c r="F95" i="10" s="1"/>
  <c r="G101" i="11"/>
  <c r="G99" i="10" s="1"/>
  <c r="J105" i="11"/>
  <c r="J103" i="10" s="1"/>
  <c r="G56" i="11"/>
  <c r="G54" i="10" s="1"/>
  <c r="F64" i="11"/>
  <c r="F62" i="10" s="1"/>
  <c r="G215" i="11"/>
  <c r="G213" i="10" s="1"/>
  <c r="G199" i="11"/>
  <c r="G197" i="10" s="1"/>
  <c r="G183" i="11"/>
  <c r="G181" i="10" s="1"/>
  <c r="H68" i="11"/>
  <c r="H66" i="10" s="1"/>
  <c r="G41" i="11"/>
  <c r="G39" i="10" s="1"/>
  <c r="F186" i="11"/>
  <c r="F184" i="10" s="1"/>
  <c r="F242" i="11"/>
  <c r="F240" i="10" s="1"/>
  <c r="G58" i="10"/>
  <c r="D105" i="11"/>
  <c r="D103" i="10" s="1"/>
  <c r="I54" i="10"/>
  <c r="E58" i="10"/>
  <c r="D68" i="11"/>
  <c r="D66" i="10" s="1"/>
  <c r="D22" i="11"/>
  <c r="D20" i="10" s="1"/>
  <c r="G33" i="11"/>
  <c r="G31" i="10" s="1"/>
  <c r="G13" i="11"/>
  <c r="G11" i="10" s="1"/>
  <c r="E203" i="11"/>
  <c r="E201" i="10" s="1"/>
  <c r="E187" i="11"/>
  <c r="E185" i="10" s="1"/>
  <c r="G247" i="11"/>
  <c r="G245" i="10" s="1"/>
  <c r="G243" i="11"/>
  <c r="G241" i="10" s="1"/>
  <c r="G230" i="11"/>
  <c r="G228" i="10" s="1"/>
  <c r="H227" i="11"/>
  <c r="H225" i="10" s="1"/>
  <c r="D34" i="11"/>
  <c r="D32" i="10" s="1"/>
  <c r="E23" i="11"/>
  <c r="E21" i="10" s="1"/>
  <c r="G17" i="11"/>
  <c r="G15" i="10" s="1"/>
  <c r="G45" i="11"/>
  <c r="G43" i="10" s="1"/>
  <c r="F36" i="11"/>
  <c r="F34" i="10" s="1"/>
  <c r="G214" i="11"/>
  <c r="G212" i="10" s="1"/>
  <c r="H210" i="11"/>
  <c r="H208" i="10" s="1"/>
  <c r="G198" i="11"/>
  <c r="G196" i="10" s="1"/>
  <c r="H194" i="11"/>
  <c r="H192" i="10" s="1"/>
  <c r="D191" i="11"/>
  <c r="D189" i="10" s="1"/>
  <c r="E241" i="11"/>
  <c r="E239" i="10" s="1"/>
  <c r="E235" i="11"/>
  <c r="E233" i="10" s="1"/>
  <c r="G231" i="11"/>
  <c r="G229" i="10" s="1"/>
  <c r="F218" i="11"/>
  <c r="F216" i="10" s="1"/>
  <c r="G29" i="11"/>
  <c r="G27" i="10" s="1"/>
  <c r="D26" i="11"/>
  <c r="D24" i="10" s="1"/>
  <c r="D18" i="11"/>
  <c r="D16" i="10" s="1"/>
  <c r="D14" i="11"/>
  <c r="D12" i="10" s="1"/>
  <c r="F40" i="11"/>
  <c r="F38" i="10" s="1"/>
  <c r="G37" i="11"/>
  <c r="G35" i="10" s="1"/>
  <c r="H211" i="11"/>
  <c r="H209" i="10" s="1"/>
  <c r="G251" i="11"/>
  <c r="G249" i="10" s="1"/>
  <c r="E245" i="11"/>
  <c r="E243" i="10" s="1"/>
  <c r="F239" i="11"/>
  <c r="F237" i="10" s="1"/>
  <c r="E219" i="11"/>
  <c r="E217" i="10" s="1"/>
  <c r="E27" i="11"/>
  <c r="E25" i="10" s="1"/>
  <c r="E19" i="11"/>
  <c r="E17" i="10" s="1"/>
  <c r="F52" i="11"/>
  <c r="F50" i="10" s="1"/>
  <c r="G49" i="11"/>
  <c r="G47" i="10" s="1"/>
  <c r="D38" i="11"/>
  <c r="D36" i="10" s="1"/>
  <c r="I179" i="11"/>
  <c r="I177" i="10" s="1"/>
  <c r="D206" i="11"/>
  <c r="D204" i="10" s="1"/>
  <c r="E249" i="11"/>
  <c r="E247" i="10" s="1"/>
  <c r="F246" i="11"/>
  <c r="F244" i="10" s="1"/>
  <c r="H226" i="11"/>
  <c r="H224" i="10" s="1"/>
  <c r="L9" i="16" l="1"/>
  <c r="D9" i="16" s="1"/>
  <c r="D7" i="10" s="1"/>
  <c r="O9" i="16"/>
  <c r="G9" i="16" s="1"/>
  <c r="R9" i="16"/>
  <c r="J9" i="16" s="1"/>
  <c r="Q9" i="16"/>
  <c r="I9" i="16" s="1"/>
  <c r="M9" i="16"/>
  <c r="E9" i="16" s="1"/>
  <c r="E7" i="10" s="1"/>
  <c r="P9" i="16"/>
  <c r="H9" i="16" s="1"/>
  <c r="N9" i="16"/>
  <c r="F9" i="16" s="1"/>
  <c r="F7" i="10" s="1"/>
  <c r="D12" i="11"/>
  <c r="H12" i="11"/>
  <c r="E12" i="11"/>
  <c r="I12" i="11"/>
  <c r="F12" i="11"/>
  <c r="J12" i="11"/>
  <c r="G12" i="11"/>
  <c r="G11" i="11"/>
  <c r="D11" i="11"/>
  <c r="H11" i="11"/>
  <c r="E11" i="11"/>
  <c r="E9" i="10" s="1"/>
  <c r="I11" i="11"/>
  <c r="F11" i="11"/>
  <c r="J11" i="11"/>
  <c r="F10" i="11"/>
  <c r="J10" i="11"/>
  <c r="G10" i="11"/>
  <c r="D10" i="11"/>
  <c r="H10" i="11"/>
  <c r="E10" i="11"/>
  <c r="I10" i="11"/>
  <c r="E9" i="11"/>
  <c r="I9" i="11"/>
  <c r="F9" i="11"/>
  <c r="J9" i="11"/>
  <c r="G9" i="11"/>
  <c r="D9" i="11"/>
  <c r="H9" i="11"/>
  <c r="G211" i="10"/>
  <c r="G237" i="10"/>
  <c r="I207" i="10"/>
  <c r="I223" i="10"/>
  <c r="H233" i="10"/>
  <c r="I9" i="10"/>
  <c r="E415" i="10"/>
  <c r="I415" i="10"/>
  <c r="F415" i="10"/>
  <c r="G415" i="10"/>
  <c r="H415" i="10"/>
  <c r="J415" i="10"/>
  <c r="D415" i="10"/>
  <c r="J38" i="10"/>
  <c r="G221" i="10"/>
  <c r="I229" i="10"/>
  <c r="I239" i="10"/>
  <c r="J46" i="10"/>
  <c r="I247" i="10"/>
  <c r="G305" i="10"/>
  <c r="D400" i="10"/>
  <c r="E401" i="10"/>
  <c r="I401" i="10"/>
  <c r="G403" i="10"/>
  <c r="D404" i="10"/>
  <c r="H404" i="10"/>
  <c r="E405" i="10"/>
  <c r="I405" i="10"/>
  <c r="F406" i="10"/>
  <c r="J406" i="10"/>
  <c r="G407" i="10"/>
  <c r="D408" i="10"/>
  <c r="H408" i="10"/>
  <c r="E409" i="10"/>
  <c r="I409" i="10"/>
  <c r="F410" i="10"/>
  <c r="J410" i="10"/>
  <c r="G411" i="10"/>
  <c r="D412" i="10"/>
  <c r="H412" i="10"/>
  <c r="E413" i="10"/>
  <c r="I413" i="10"/>
  <c r="F414" i="10"/>
  <c r="J414" i="10"/>
  <c r="J401" i="10"/>
  <c r="G402" i="10"/>
  <c r="H403" i="10"/>
  <c r="I404" i="10"/>
  <c r="F405" i="10"/>
  <c r="G406" i="10"/>
  <c r="D407" i="10"/>
  <c r="E408" i="10"/>
  <c r="F409" i="10"/>
  <c r="J409" i="10"/>
  <c r="D411" i="10"/>
  <c r="E412" i="10"/>
  <c r="F413" i="10"/>
  <c r="G414" i="10"/>
  <c r="I399" i="10"/>
  <c r="G401" i="10"/>
  <c r="H402" i="10"/>
  <c r="E403" i="10"/>
  <c r="F404" i="10"/>
  <c r="G405" i="10"/>
  <c r="E407" i="10"/>
  <c r="F408" i="10"/>
  <c r="G409" i="10"/>
  <c r="H410" i="10"/>
  <c r="I411" i="10"/>
  <c r="J412" i="10"/>
  <c r="D414" i="10"/>
  <c r="G404" i="10"/>
  <c r="E406" i="10"/>
  <c r="J407" i="10"/>
  <c r="D409" i="10"/>
  <c r="I410" i="10"/>
  <c r="J411" i="10"/>
  <c r="E414" i="10"/>
  <c r="G399" i="10"/>
  <c r="E400" i="10"/>
  <c r="F401" i="10"/>
  <c r="D403" i="10"/>
  <c r="E404" i="10"/>
  <c r="J405" i="10"/>
  <c r="H407" i="10"/>
  <c r="I408" i="10"/>
  <c r="G410" i="10"/>
  <c r="H411" i="10"/>
  <c r="I412" i="10"/>
  <c r="J413" i="10"/>
  <c r="E399" i="10"/>
  <c r="J400" i="10"/>
  <c r="I403" i="10"/>
  <c r="J404" i="10"/>
  <c r="H406" i="10"/>
  <c r="I407" i="10"/>
  <c r="J408" i="10"/>
  <c r="D410" i="10"/>
  <c r="E411" i="10"/>
  <c r="F412" i="10"/>
  <c r="G413" i="10"/>
  <c r="H414" i="10"/>
  <c r="J399" i="10"/>
  <c r="J403" i="10"/>
  <c r="I406" i="10"/>
  <c r="G408" i="10"/>
  <c r="E410" i="10"/>
  <c r="F411" i="10"/>
  <c r="H413" i="10"/>
  <c r="D406" i="10"/>
  <c r="G412" i="10"/>
  <c r="E402" i="10"/>
  <c r="I402" i="10"/>
  <c r="F403" i="10"/>
  <c r="D405" i="10"/>
  <c r="H405" i="10"/>
  <c r="F407" i="10"/>
  <c r="H409" i="10"/>
  <c r="D413" i="10"/>
  <c r="I414" i="10"/>
  <c r="I50" i="10"/>
  <c r="J42" i="10"/>
  <c r="H212" i="10"/>
  <c r="J50" i="10"/>
  <c r="F161" i="10"/>
  <c r="E141" i="11"/>
  <c r="E139" i="10" s="1"/>
  <c r="I93" i="11"/>
  <c r="I91" i="10" s="1"/>
  <c r="J121" i="11"/>
  <c r="J119" i="10" s="1"/>
  <c r="J64" i="11"/>
  <c r="J62" i="10" s="1"/>
  <c r="G191" i="11"/>
  <c r="G189" i="10" s="1"/>
  <c r="D199" i="11"/>
  <c r="D197" i="10" s="1"/>
  <c r="E205" i="11"/>
  <c r="E203" i="10" s="1"/>
  <c r="E211" i="11"/>
  <c r="E209" i="10" s="1"/>
  <c r="E221" i="11"/>
  <c r="E219" i="10" s="1"/>
  <c r="G229" i="11"/>
  <c r="G227" i="10" s="1"/>
  <c r="E237" i="11"/>
  <c r="E235" i="10" s="1"/>
  <c r="I245" i="11"/>
  <c r="I243" i="10" s="1"/>
  <c r="I19" i="11"/>
  <c r="I17" i="10" s="1"/>
  <c r="G193" i="11"/>
  <c r="G209" i="11"/>
  <c r="G225" i="11"/>
  <c r="J243" i="11"/>
  <c r="G382" i="11"/>
  <c r="G347" i="11"/>
  <c r="G359" i="11"/>
  <c r="D263" i="11"/>
  <c r="D360" i="11"/>
  <c r="J66" i="11"/>
  <c r="J64" i="10" s="1"/>
  <c r="J197" i="11"/>
  <c r="J369" i="11"/>
  <c r="G335" i="11"/>
  <c r="G241" i="11"/>
  <c r="G179" i="11"/>
  <c r="E335" i="11"/>
  <c r="E333" i="10" s="1"/>
  <c r="E95" i="11"/>
  <c r="E93" i="10" s="1"/>
  <c r="H286" i="11"/>
  <c r="J341" i="11"/>
  <c r="I23" i="11"/>
  <c r="I21" i="10" s="1"/>
  <c r="G182" i="11"/>
  <c r="G180" i="10" s="1"/>
  <c r="G270" i="11"/>
  <c r="G268" i="10" s="1"/>
  <c r="G21" i="11"/>
  <c r="G19" i="10" s="1"/>
  <c r="I292" i="11"/>
  <c r="I290" i="10" s="1"/>
  <c r="D141" i="11"/>
  <c r="D139" i="10" s="1"/>
  <c r="D275" i="11"/>
  <c r="D273" i="10" s="1"/>
  <c r="D372" i="11"/>
  <c r="D223" i="11"/>
  <c r="D221" i="10" s="1"/>
  <c r="D190" i="11"/>
  <c r="D188" i="10" s="1"/>
  <c r="D238" i="11"/>
  <c r="D236" i="10" s="1"/>
  <c r="D50" i="11"/>
  <c r="D48" i="10" s="1"/>
  <c r="D186" i="11"/>
  <c r="D184" i="10" s="1"/>
  <c r="D327" i="11"/>
  <c r="D255" i="11"/>
  <c r="D253" i="10" s="1"/>
  <c r="D388" i="11"/>
  <c r="D301" i="11"/>
  <c r="F209" i="11"/>
  <c r="F147" i="11"/>
  <c r="F295" i="11"/>
  <c r="F327" i="11"/>
  <c r="F382" i="11"/>
  <c r="F380" i="10" s="1"/>
  <c r="F197" i="11"/>
  <c r="F195" i="10" s="1"/>
  <c r="F181" i="11"/>
  <c r="F185" i="11"/>
  <c r="F183" i="10" s="1"/>
  <c r="F101" i="11"/>
  <c r="F99" i="10" s="1"/>
  <c r="F60" i="11"/>
  <c r="F58" i="10" s="1"/>
  <c r="F404" i="11"/>
  <c r="F402" i="10" s="1"/>
  <c r="F44" i="11"/>
  <c r="F42" i="10" s="1"/>
  <c r="F48" i="11"/>
  <c r="F46" i="10" s="1"/>
  <c r="F193" i="11"/>
  <c r="F235" i="11"/>
  <c r="F366" i="11"/>
  <c r="F364" i="10" s="1"/>
  <c r="F233" i="11"/>
  <c r="F231" i="10" s="1"/>
  <c r="F217" i="11"/>
  <c r="F215" i="10" s="1"/>
  <c r="F401" i="11"/>
  <c r="F399" i="10" s="1"/>
  <c r="F68" i="11"/>
  <c r="F66" i="10" s="1"/>
  <c r="F89" i="11"/>
  <c r="F87" i="10" s="1"/>
  <c r="F105" i="11"/>
  <c r="F103" i="10" s="1"/>
  <c r="F395" i="11"/>
  <c r="F393" i="10" s="1"/>
  <c r="F397" i="11"/>
  <c r="F395" i="10" s="1"/>
  <c r="E31" i="11"/>
  <c r="E29" i="10" s="1"/>
  <c r="I31" i="11"/>
  <c r="I29" i="10" s="1"/>
  <c r="E15" i="11"/>
  <c r="E13" i="10" s="1"/>
  <c r="I15" i="11"/>
  <c r="I13" i="10" s="1"/>
  <c r="J45" i="11"/>
  <c r="D77" i="11"/>
  <c r="J114" i="11"/>
  <c r="H178" i="11"/>
  <c r="H176" i="10" s="1"/>
  <c r="J202" i="11"/>
  <c r="J200" i="10" s="1"/>
  <c r="F202" i="11"/>
  <c r="F200" i="10" s="1"/>
  <c r="F250" i="11"/>
  <c r="F248" i="10" s="1"/>
  <c r="H234" i="11"/>
  <c r="F234" i="11"/>
  <c r="F232" i="10" s="1"/>
  <c r="D222" i="11"/>
  <c r="D220" i="10" s="1"/>
  <c r="H306" i="11"/>
  <c r="H346" i="11"/>
  <c r="H377" i="11"/>
  <c r="H402" i="11"/>
  <c r="H400" i="10" s="1"/>
  <c r="D394" i="11"/>
  <c r="D392" i="10" s="1"/>
  <c r="F394" i="11"/>
  <c r="F392" i="10" s="1"/>
  <c r="H295" i="11"/>
  <c r="H293" i="10" s="1"/>
  <c r="H319" i="11"/>
  <c r="J223" i="11"/>
  <c r="H74" i="11"/>
  <c r="J126" i="11"/>
  <c r="F368" i="11"/>
  <c r="F366" i="10" s="1"/>
  <c r="H313" i="11"/>
  <c r="H301" i="11"/>
  <c r="H337" i="11"/>
  <c r="H384" i="11"/>
  <c r="H382" i="10" s="1"/>
  <c r="H368" i="11"/>
  <c r="H360" i="11"/>
  <c r="H40" i="11"/>
  <c r="H343" i="11"/>
  <c r="H341" i="10" s="1"/>
  <c r="H215" i="11"/>
  <c r="H8" i="10"/>
  <c r="H46" i="11"/>
  <c r="H44" i="10" s="1"/>
  <c r="H38" i="11"/>
  <c r="H36" i="10" s="1"/>
  <c r="H219" i="11"/>
  <c r="H217" i="10" s="1"/>
  <c r="H169" i="11"/>
  <c r="H167" i="10" s="1"/>
  <c r="H393" i="11"/>
  <c r="H391" i="10" s="1"/>
  <c r="H121" i="11"/>
  <c r="H119" i="10" s="1"/>
  <c r="H80" i="11"/>
  <c r="H78" i="10" s="1"/>
  <c r="H403" i="11"/>
  <c r="H401" i="10" s="1"/>
  <c r="H401" i="11"/>
  <c r="H399" i="10" s="1"/>
  <c r="H56" i="11"/>
  <c r="H54" i="10" s="1"/>
  <c r="H195" i="11"/>
  <c r="H193" i="10" s="1"/>
  <c r="H349" i="11"/>
  <c r="H390" i="11"/>
  <c r="H388" i="10" s="1"/>
  <c r="H249" i="11"/>
  <c r="H241" i="11"/>
  <c r="H231" i="11"/>
  <c r="H199" i="11"/>
  <c r="H50" i="11"/>
  <c r="H48" i="10" s="1"/>
  <c r="H42" i="11"/>
  <c r="H40" i="10" s="1"/>
  <c r="H187" i="11"/>
  <c r="H185" i="10" s="1"/>
  <c r="H153" i="11"/>
  <c r="H151" i="10" s="1"/>
  <c r="H109" i="11"/>
  <c r="H107" i="10" s="1"/>
  <c r="H161" i="11"/>
  <c r="H159" i="10" s="1"/>
  <c r="H85" i="11"/>
  <c r="H83" i="10" s="1"/>
  <c r="H137" i="11"/>
  <c r="H135" i="10" s="1"/>
  <c r="H72" i="11"/>
  <c r="H70" i="10" s="1"/>
  <c r="H97" i="11"/>
  <c r="H95" i="10" s="1"/>
  <c r="H397" i="11"/>
  <c r="H395" i="10" s="1"/>
  <c r="H93" i="11"/>
  <c r="H91" i="10" s="1"/>
  <c r="H64" i="11"/>
  <c r="H62" i="10" s="1"/>
  <c r="J261" i="11"/>
  <c r="J362" i="11"/>
  <c r="J189" i="11"/>
  <c r="J187" i="10" s="1"/>
  <c r="J117" i="11"/>
  <c r="J115" i="10" s="1"/>
  <c r="J60" i="11"/>
  <c r="J58" i="10" s="1"/>
  <c r="J80" i="11"/>
  <c r="J78" i="10" s="1"/>
  <c r="J404" i="11"/>
  <c r="J402" i="10" s="1"/>
  <c r="J141" i="11"/>
  <c r="J139" i="10" s="1"/>
  <c r="J97" i="11"/>
  <c r="J95" i="10" s="1"/>
  <c r="J325" i="11"/>
  <c r="J380" i="11"/>
  <c r="J364" i="11"/>
  <c r="J362" i="10" s="1"/>
  <c r="J193" i="11"/>
  <c r="J319" i="11"/>
  <c r="J378" i="11"/>
  <c r="J185" i="11"/>
  <c r="J221" i="11"/>
  <c r="J219" i="10" s="1"/>
  <c r="J89" i="11"/>
  <c r="J87" i="10" s="1"/>
  <c r="J72" i="11"/>
  <c r="J70" i="10" s="1"/>
  <c r="J129" i="11"/>
  <c r="J127" i="10" s="1"/>
  <c r="J133" i="11"/>
  <c r="J131" i="10" s="1"/>
  <c r="J85" i="11"/>
  <c r="J83" i="10" s="1"/>
  <c r="J399" i="11"/>
  <c r="J397" i="10" s="1"/>
  <c r="J76" i="11"/>
  <c r="J74" i="10" s="1"/>
  <c r="D349" i="11"/>
  <c r="D287" i="11"/>
  <c r="D259" i="11"/>
  <c r="D315" i="11"/>
  <c r="D374" i="11"/>
  <c r="D245" i="11"/>
  <c r="D227" i="11"/>
  <c r="D231" i="11"/>
  <c r="D229" i="10" s="1"/>
  <c r="D215" i="11"/>
  <c r="D213" i="10" s="1"/>
  <c r="D137" i="11"/>
  <c r="D135" i="10" s="1"/>
  <c r="D165" i="11"/>
  <c r="D163" i="10" s="1"/>
  <c r="D93" i="11"/>
  <c r="D91" i="10" s="1"/>
  <c r="D72" i="11"/>
  <c r="D70" i="10" s="1"/>
  <c r="D85" i="11"/>
  <c r="D83" i="10" s="1"/>
  <c r="D173" i="11"/>
  <c r="D171" i="10" s="1"/>
  <c r="D133" i="11"/>
  <c r="D131" i="10" s="1"/>
  <c r="D401" i="11"/>
  <c r="D399" i="10" s="1"/>
  <c r="D395" i="11"/>
  <c r="D393" i="10" s="1"/>
  <c r="D399" i="11"/>
  <c r="D397" i="10" s="1"/>
  <c r="D403" i="11"/>
  <c r="D401" i="10" s="1"/>
  <c r="D393" i="11"/>
  <c r="D391" i="10" s="1"/>
  <c r="D97" i="11"/>
  <c r="D95" i="10" s="1"/>
  <c r="D56" i="11"/>
  <c r="D54" i="10" s="1"/>
  <c r="D30" i="11"/>
  <c r="D28" i="10" s="1"/>
  <c r="D46" i="11"/>
  <c r="D44" i="10" s="1"/>
  <c r="D42" i="11"/>
  <c r="D40" i="10" s="1"/>
  <c r="D207" i="11"/>
  <c r="D205" i="10" s="1"/>
  <c r="D271" i="11"/>
  <c r="D269" i="10" s="1"/>
  <c r="D211" i="11"/>
  <c r="D183" i="11"/>
  <c r="D181" i="10" s="1"/>
  <c r="D129" i="11"/>
  <c r="D127" i="10" s="1"/>
  <c r="D177" i="11"/>
  <c r="D175" i="10" s="1"/>
  <c r="D80" i="11"/>
  <c r="D78" i="10" s="1"/>
  <c r="D113" i="11"/>
  <c r="D111" i="10" s="1"/>
  <c r="D101" i="11"/>
  <c r="D99" i="10" s="1"/>
  <c r="D404" i="11"/>
  <c r="D402" i="10" s="1"/>
  <c r="D397" i="11"/>
  <c r="D395" i="10" s="1"/>
  <c r="D64" i="11"/>
  <c r="D62" i="10" s="1"/>
  <c r="D8" i="10"/>
  <c r="F33" i="11"/>
  <c r="F31" i="10" s="1"/>
  <c r="J25" i="11"/>
  <c r="G25" i="11"/>
  <c r="G23" i="10" s="1"/>
  <c r="J17" i="11"/>
  <c r="J13" i="11"/>
  <c r="J11" i="10" s="1"/>
  <c r="H400" i="11"/>
  <c r="H398" i="10" s="1"/>
  <c r="H380" i="11"/>
  <c r="D357" i="11"/>
  <c r="J34" i="11"/>
  <c r="F26" i="11"/>
  <c r="J22" i="11"/>
  <c r="F18" i="11"/>
  <c r="F16" i="10" s="1"/>
  <c r="J14" i="11"/>
  <c r="J69" i="11"/>
  <c r="G65" i="11"/>
  <c r="F61" i="11"/>
  <c r="F59" i="10" s="1"/>
  <c r="H57" i="11"/>
  <c r="F53" i="11"/>
  <c r="D49" i="11"/>
  <c r="D45" i="11"/>
  <c r="D43" i="10" s="1"/>
  <c r="D41" i="11"/>
  <c r="G102" i="11"/>
  <c r="D98" i="11"/>
  <c r="G94" i="11"/>
  <c r="G92" i="10" s="1"/>
  <c r="J90" i="11"/>
  <c r="H86" i="11"/>
  <c r="F82" i="11"/>
  <c r="G73" i="11"/>
  <c r="F142" i="11"/>
  <c r="D138" i="11"/>
  <c r="H134" i="11"/>
  <c r="F130" i="11"/>
  <c r="D126" i="11"/>
  <c r="H122" i="11"/>
  <c r="G118" i="11"/>
  <c r="D114" i="11"/>
  <c r="D112" i="10" s="1"/>
  <c r="H110" i="11"/>
  <c r="J178" i="11"/>
  <c r="H174" i="11"/>
  <c r="F166" i="11"/>
  <c r="F164" i="10" s="1"/>
  <c r="D162" i="11"/>
  <c r="G158" i="11"/>
  <c r="F154" i="11"/>
  <c r="D150" i="11"/>
  <c r="D148" i="10" s="1"/>
  <c r="H146" i="11"/>
  <c r="D210" i="11"/>
  <c r="F206" i="11"/>
  <c r="H198" i="11"/>
  <c r="J194" i="11"/>
  <c r="F190" i="11"/>
  <c r="H186" i="11"/>
  <c r="H184" i="10" s="1"/>
  <c r="D250" i="11"/>
  <c r="G246" i="11"/>
  <c r="H230" i="11"/>
  <c r="D226" i="11"/>
  <c r="J222" i="11"/>
  <c r="G282" i="11"/>
  <c r="G278" i="11"/>
  <c r="G274" i="11"/>
  <c r="G266" i="11"/>
  <c r="F262" i="11"/>
  <c r="G258" i="11"/>
  <c r="F322" i="11"/>
  <c r="D318" i="11"/>
  <c r="D316" i="10" s="1"/>
  <c r="J314" i="11"/>
  <c r="D310" i="11"/>
  <c r="G302" i="11"/>
  <c r="F294" i="11"/>
  <c r="F292" i="10" s="1"/>
  <c r="F290" i="11"/>
  <c r="G358" i="11"/>
  <c r="J354" i="11"/>
  <c r="H350" i="11"/>
  <c r="H348" i="10" s="1"/>
  <c r="G342" i="11"/>
  <c r="F338" i="11"/>
  <c r="D334" i="11"/>
  <c r="J330" i="11"/>
  <c r="J328" i="10" s="1"/>
  <c r="D326" i="11"/>
  <c r="G385" i="11"/>
  <c r="H381" i="11"/>
  <c r="G377" i="11"/>
  <c r="H373" i="11"/>
  <c r="J33" i="11"/>
  <c r="F29" i="11"/>
  <c r="F25" i="11"/>
  <c r="F23" i="10" s="1"/>
  <c r="F21" i="11"/>
  <c r="F19" i="10" s="1"/>
  <c r="F13" i="11"/>
  <c r="F11" i="10" s="1"/>
  <c r="H48" i="11"/>
  <c r="H44" i="11"/>
  <c r="H42" i="10" s="1"/>
  <c r="D36" i="11"/>
  <c r="D145" i="11"/>
  <c r="J213" i="11"/>
  <c r="G205" i="11"/>
  <c r="G201" i="11"/>
  <c r="G189" i="11"/>
  <c r="J181" i="11"/>
  <c r="D249" i="11"/>
  <c r="D247" i="10" s="1"/>
  <c r="G245" i="11"/>
  <c r="G237" i="11"/>
  <c r="F225" i="11"/>
  <c r="G221" i="11"/>
  <c r="G217" i="11"/>
  <c r="H277" i="11"/>
  <c r="F321" i="11"/>
  <c r="J309" i="11"/>
  <c r="J307" i="10" s="1"/>
  <c r="D305" i="11"/>
  <c r="G297" i="11"/>
  <c r="H357" i="11"/>
  <c r="D353" i="11"/>
  <c r="D345" i="11"/>
  <c r="D333" i="11"/>
  <c r="D325" i="11"/>
  <c r="H388" i="11"/>
  <c r="J384" i="11"/>
  <c r="D380" i="11"/>
  <c r="G376" i="11"/>
  <c r="J372" i="11"/>
  <c r="J370" i="10" s="1"/>
  <c r="J368" i="11"/>
  <c r="F364" i="11"/>
  <c r="J360" i="11"/>
  <c r="J32" i="11"/>
  <c r="J30" i="10" s="1"/>
  <c r="J28" i="11"/>
  <c r="J26" i="10" s="1"/>
  <c r="G24" i="11"/>
  <c r="F20" i="11"/>
  <c r="F18" i="10" s="1"/>
  <c r="J16" i="11"/>
  <c r="J14" i="10" s="1"/>
  <c r="F10" i="10"/>
  <c r="G63" i="11"/>
  <c r="H59" i="11"/>
  <c r="E47" i="11"/>
  <c r="E45" i="10" s="1"/>
  <c r="H43" i="11"/>
  <c r="D39" i="11"/>
  <c r="E35" i="11"/>
  <c r="E33" i="10" s="1"/>
  <c r="F100" i="11"/>
  <c r="F98" i="10" s="1"/>
  <c r="I92" i="11"/>
  <c r="I90" i="10" s="1"/>
  <c r="F88" i="11"/>
  <c r="F86" i="10" s="1"/>
  <c r="E79" i="11"/>
  <c r="E77" i="10" s="1"/>
  <c r="F75" i="11"/>
  <c r="D140" i="11"/>
  <c r="J136" i="11"/>
  <c r="D128" i="11"/>
  <c r="J124" i="11"/>
  <c r="J122" i="10" s="1"/>
  <c r="F120" i="11"/>
  <c r="D116" i="11"/>
  <c r="J112" i="11"/>
  <c r="F108" i="11"/>
  <c r="F106" i="10" s="1"/>
  <c r="H176" i="11"/>
  <c r="H174" i="10" s="1"/>
  <c r="E172" i="11"/>
  <c r="E170" i="10" s="1"/>
  <c r="F168" i="11"/>
  <c r="D164" i="11"/>
  <c r="D162" i="10" s="1"/>
  <c r="J160" i="11"/>
  <c r="J158" i="10" s="1"/>
  <c r="F156" i="11"/>
  <c r="I152" i="11"/>
  <c r="I150" i="10" s="1"/>
  <c r="F148" i="11"/>
  <c r="F146" i="10" s="1"/>
  <c r="G144" i="11"/>
  <c r="H212" i="11"/>
  <c r="J208" i="11"/>
  <c r="J206" i="10" s="1"/>
  <c r="G204" i="11"/>
  <c r="G202" i="10" s="1"/>
  <c r="F200" i="11"/>
  <c r="I196" i="11"/>
  <c r="I194" i="10" s="1"/>
  <c r="D192" i="11"/>
  <c r="D190" i="10" s="1"/>
  <c r="J188" i="11"/>
  <c r="J186" i="10" s="1"/>
  <c r="G184" i="11"/>
  <c r="G182" i="10" s="1"/>
  <c r="H180" i="11"/>
  <c r="H178" i="10" s="1"/>
  <c r="H248" i="11"/>
  <c r="H246" i="10" s="1"/>
  <c r="G244" i="11"/>
  <c r="G242" i="10" s="1"/>
  <c r="D240" i="11"/>
  <c r="D238" i="10" s="1"/>
  <c r="G236" i="11"/>
  <c r="G234" i="10" s="1"/>
  <c r="F232" i="11"/>
  <c r="D224" i="11"/>
  <c r="F220" i="11"/>
  <c r="F218" i="10" s="1"/>
  <c r="J284" i="11"/>
  <c r="G276" i="11"/>
  <c r="G274" i="10" s="1"/>
  <c r="J268" i="11"/>
  <c r="J266" i="10" s="1"/>
  <c r="H264" i="11"/>
  <c r="H262" i="10" s="1"/>
  <c r="E256" i="11"/>
  <c r="E254" i="10" s="1"/>
  <c r="G320" i="11"/>
  <c r="G318" i="10" s="1"/>
  <c r="E316" i="11"/>
  <c r="E314" i="10" s="1"/>
  <c r="G308" i="11"/>
  <c r="G306" i="10" s="1"/>
  <c r="I304" i="11"/>
  <c r="I302" i="10" s="1"/>
  <c r="G296" i="11"/>
  <c r="G294" i="10" s="1"/>
  <c r="D356" i="11"/>
  <c r="D354" i="10" s="1"/>
  <c r="F352" i="11"/>
  <c r="F350" i="10" s="1"/>
  <c r="H348" i="11"/>
  <c r="H346" i="10" s="1"/>
  <c r="I344" i="11"/>
  <c r="I342" i="10" s="1"/>
  <c r="H340" i="11"/>
  <c r="H338" i="10" s="1"/>
  <c r="G332" i="11"/>
  <c r="G330" i="10" s="1"/>
  <c r="F328" i="11"/>
  <c r="F326" i="10" s="1"/>
  <c r="J324" i="11"/>
  <c r="J322" i="10" s="1"/>
  <c r="I387" i="11"/>
  <c r="I385" i="10" s="1"/>
  <c r="D383" i="11"/>
  <c r="D381" i="10" s="1"/>
  <c r="E379" i="11"/>
  <c r="E377" i="10" s="1"/>
  <c r="H375" i="11"/>
  <c r="H373" i="10" s="1"/>
  <c r="H371" i="11"/>
  <c r="H369" i="10" s="1"/>
  <c r="E367" i="11"/>
  <c r="E365" i="10" s="1"/>
  <c r="G363" i="11"/>
  <c r="G361" i="10" s="1"/>
  <c r="D391" i="11"/>
  <c r="D389" i="10" s="1"/>
  <c r="F400" i="11"/>
  <c r="F398" i="10" s="1"/>
  <c r="D396" i="11"/>
  <c r="D394" i="10" s="1"/>
  <c r="J392" i="11"/>
  <c r="J390" i="10" s="1"/>
  <c r="J229" i="11"/>
  <c r="D52" i="11"/>
  <c r="D50" i="10" s="1"/>
  <c r="D330" i="11"/>
  <c r="D314" i="11"/>
  <c r="G170" i="11"/>
  <c r="D90" i="11"/>
  <c r="H364" i="11"/>
  <c r="D384" i="11"/>
  <c r="H329" i="11"/>
  <c r="H327" i="10" s="1"/>
  <c r="H321" i="11"/>
  <c r="J58" i="11"/>
  <c r="J56" i="10" s="1"/>
  <c r="G46" i="11"/>
  <c r="G44" i="10" s="1"/>
  <c r="G107" i="11"/>
  <c r="G91" i="11"/>
  <c r="J87" i="11"/>
  <c r="J85" i="10" s="1"/>
  <c r="F143" i="11"/>
  <c r="F141" i="10" s="1"/>
  <c r="E135" i="11"/>
  <c r="F127" i="11"/>
  <c r="J123" i="11"/>
  <c r="J121" i="10" s="1"/>
  <c r="H115" i="11"/>
  <c r="H113" i="10" s="1"/>
  <c r="F175" i="11"/>
  <c r="F171" i="11"/>
  <c r="G159" i="11"/>
  <c r="G157" i="10" s="1"/>
  <c r="G155" i="11"/>
  <c r="G153" i="10" s="1"/>
  <c r="J215" i="11"/>
  <c r="G211" i="11"/>
  <c r="F203" i="11"/>
  <c r="F195" i="11"/>
  <c r="J191" i="11"/>
  <c r="F187" i="11"/>
  <c r="H183" i="11"/>
  <c r="J247" i="11"/>
  <c r="J245" i="10" s="1"/>
  <c r="F243" i="11"/>
  <c r="J239" i="11"/>
  <c r="J235" i="11"/>
  <c r="G227" i="11"/>
  <c r="G225" i="10" s="1"/>
  <c r="J219" i="11"/>
  <c r="H287" i="11"/>
  <c r="H283" i="11"/>
  <c r="G279" i="11"/>
  <c r="H275" i="11"/>
  <c r="H271" i="11"/>
  <c r="G267" i="11"/>
  <c r="G263" i="11"/>
  <c r="H259" i="11"/>
  <c r="G255" i="11"/>
  <c r="D323" i="11"/>
  <c r="F315" i="11"/>
  <c r="F313" i="10" s="1"/>
  <c r="F303" i="11"/>
  <c r="J295" i="11"/>
  <c r="H291" i="11"/>
  <c r="J355" i="11"/>
  <c r="J353" i="10" s="1"/>
  <c r="F343" i="11"/>
  <c r="J339" i="11"/>
  <c r="J337" i="10" s="1"/>
  <c r="J335" i="11"/>
  <c r="J333" i="10" s="1"/>
  <c r="F378" i="11"/>
  <c r="J374" i="11"/>
  <c r="F362" i="11"/>
  <c r="I396" i="11"/>
  <c r="I394" i="10" s="1"/>
  <c r="J220" i="11"/>
  <c r="J218" i="10" s="1"/>
  <c r="H184" i="11"/>
  <c r="H182" i="10" s="1"/>
  <c r="F188" i="11"/>
  <c r="F186" i="10" s="1"/>
  <c r="E192" i="11"/>
  <c r="E190" i="10" s="1"/>
  <c r="E39" i="11"/>
  <c r="E37" i="10" s="1"/>
  <c r="E276" i="11"/>
  <c r="E274" i="10" s="1"/>
  <c r="G75" i="11"/>
  <c r="H47" i="11"/>
  <c r="H45" i="10" s="1"/>
  <c r="E400" i="11"/>
  <c r="E398" i="10" s="1"/>
  <c r="I400" i="11"/>
  <c r="I398" i="10" s="1"/>
  <c r="H232" i="11"/>
  <c r="H230" i="10" s="1"/>
  <c r="I47" i="11"/>
  <c r="I45" i="10" s="1"/>
  <c r="D367" i="11"/>
  <c r="D365" i="10" s="1"/>
  <c r="G88" i="11"/>
  <c r="F24" i="11"/>
  <c r="F22" i="10" s="1"/>
  <c r="G224" i="11"/>
  <c r="G222" i="10" s="1"/>
  <c r="G220" i="11"/>
  <c r="G218" i="10" s="1"/>
  <c r="H392" i="11"/>
  <c r="H390" i="10" s="1"/>
  <c r="D196" i="11"/>
  <c r="D194" i="10" s="1"/>
  <c r="E371" i="11"/>
  <c r="E369" i="10" s="1"/>
  <c r="G148" i="11"/>
  <c r="G146" i="10" s="1"/>
  <c r="G100" i="11"/>
  <c r="D71" i="11"/>
  <c r="D69" i="10" s="1"/>
  <c r="F71" i="11"/>
  <c r="F69" i="10" s="1"/>
  <c r="G71" i="11"/>
  <c r="J71" i="11"/>
  <c r="J69" i="10" s="1"/>
  <c r="J228" i="11"/>
  <c r="J226" i="10" s="1"/>
  <c r="H228" i="11"/>
  <c r="H226" i="10" s="1"/>
  <c r="J216" i="11"/>
  <c r="J214" i="10" s="1"/>
  <c r="F216" i="11"/>
  <c r="D284" i="11"/>
  <c r="D282" i="10" s="1"/>
  <c r="H284" i="11"/>
  <c r="H282" i="10" s="1"/>
  <c r="F284" i="11"/>
  <c r="F282" i="10" s="1"/>
  <c r="J280" i="11"/>
  <c r="J278" i="10" s="1"/>
  <c r="H280" i="11"/>
  <c r="H278" i="10" s="1"/>
  <c r="F280" i="11"/>
  <c r="F278" i="10" s="1"/>
  <c r="I272" i="11"/>
  <c r="I270" i="10" s="1"/>
  <c r="D272" i="11"/>
  <c r="D270" i="10" s="1"/>
  <c r="F272" i="11"/>
  <c r="F270" i="10" s="1"/>
  <c r="F268" i="11"/>
  <c r="F266" i="10" s="1"/>
  <c r="H268" i="11"/>
  <c r="H266" i="10" s="1"/>
  <c r="E268" i="11"/>
  <c r="E266" i="10" s="1"/>
  <c r="G268" i="11"/>
  <c r="E264" i="11"/>
  <c r="E262" i="10" s="1"/>
  <c r="J264" i="11"/>
  <c r="J262" i="10" s="1"/>
  <c r="G264" i="11"/>
  <c r="G262" i="10" s="1"/>
  <c r="D264" i="11"/>
  <c r="D262" i="10" s="1"/>
  <c r="G260" i="11"/>
  <c r="G258" i="10" s="1"/>
  <c r="I260" i="11"/>
  <c r="I258" i="10" s="1"/>
  <c r="F260" i="11"/>
  <c r="F258" i="10" s="1"/>
  <c r="H260" i="11"/>
  <c r="H258" i="10" s="1"/>
  <c r="E260" i="11"/>
  <c r="E258" i="10" s="1"/>
  <c r="F256" i="11"/>
  <c r="F254" i="10" s="1"/>
  <c r="D256" i="11"/>
  <c r="D254" i="10" s="1"/>
  <c r="I256" i="11"/>
  <c r="I254" i="10" s="1"/>
  <c r="J256" i="11"/>
  <c r="J254" i="10" s="1"/>
  <c r="J252" i="11"/>
  <c r="J250" i="10" s="1"/>
  <c r="H252" i="11"/>
  <c r="H250" i="10" s="1"/>
  <c r="E252" i="11"/>
  <c r="E250" i="10" s="1"/>
  <c r="G252" i="11"/>
  <c r="G250" i="10" s="1"/>
  <c r="D252" i="11"/>
  <c r="D250" i="10" s="1"/>
  <c r="E320" i="11"/>
  <c r="E318" i="10" s="1"/>
  <c r="F320" i="11"/>
  <c r="F318" i="10" s="1"/>
  <c r="H320" i="11"/>
  <c r="H318" i="10" s="1"/>
  <c r="I320" i="11"/>
  <c r="I318" i="10" s="1"/>
  <c r="G316" i="11"/>
  <c r="G314" i="10" s="1"/>
  <c r="I316" i="11"/>
  <c r="I314" i="10" s="1"/>
  <c r="D316" i="11"/>
  <c r="D314" i="10" s="1"/>
  <c r="J316" i="11"/>
  <c r="J314" i="10" s="1"/>
  <c r="F312" i="11"/>
  <c r="F310" i="10" s="1"/>
  <c r="D312" i="11"/>
  <c r="D310" i="10" s="1"/>
  <c r="E312" i="11"/>
  <c r="E310" i="10" s="1"/>
  <c r="G312" i="11"/>
  <c r="G310" i="10" s="1"/>
  <c r="H312" i="11"/>
  <c r="H310" i="10" s="1"/>
  <c r="J308" i="11"/>
  <c r="J306" i="10" s="1"/>
  <c r="H308" i="11"/>
  <c r="H306" i="10" s="1"/>
  <c r="F308" i="11"/>
  <c r="F306" i="10" s="1"/>
  <c r="I308" i="11"/>
  <c r="I306" i="10" s="1"/>
  <c r="E304" i="11"/>
  <c r="E302" i="10" s="1"/>
  <c r="G304" i="11"/>
  <c r="G302" i="10" s="1"/>
  <c r="D304" i="11"/>
  <c r="D302" i="10" s="1"/>
  <c r="J304" i="11"/>
  <c r="J302" i="10" s="1"/>
  <c r="G300" i="11"/>
  <c r="G298" i="10" s="1"/>
  <c r="I300" i="11"/>
  <c r="I298" i="10" s="1"/>
  <c r="E300" i="11"/>
  <c r="E298" i="10" s="1"/>
  <c r="F300" i="11"/>
  <c r="F298" i="10" s="1"/>
  <c r="H300" i="11"/>
  <c r="H298" i="10" s="1"/>
  <c r="F296" i="11"/>
  <c r="F294" i="10" s="1"/>
  <c r="D296" i="11"/>
  <c r="D294" i="10" s="1"/>
  <c r="J296" i="11"/>
  <c r="J294" i="10" s="1"/>
  <c r="I296" i="11"/>
  <c r="I294" i="10" s="1"/>
  <c r="J292" i="11"/>
  <c r="J290" i="10" s="1"/>
  <c r="H292" i="11"/>
  <c r="H290" i="10" s="1"/>
  <c r="G292" i="11"/>
  <c r="G290" i="10" s="1"/>
  <c r="D292" i="11"/>
  <c r="D290" i="10" s="1"/>
  <c r="E292" i="11"/>
  <c r="E290" i="10" s="1"/>
  <c r="E288" i="11"/>
  <c r="E286" i="10" s="1"/>
  <c r="I288" i="11"/>
  <c r="I286" i="10" s="1"/>
  <c r="F288" i="11"/>
  <c r="F286" i="10" s="1"/>
  <c r="H288" i="11"/>
  <c r="H286" i="10" s="1"/>
  <c r="G356" i="11"/>
  <c r="G354" i="10" s="1"/>
  <c r="I356" i="11"/>
  <c r="I354" i="10" s="1"/>
  <c r="H356" i="11"/>
  <c r="H354" i="10" s="1"/>
  <c r="F356" i="11"/>
  <c r="F354" i="10" s="1"/>
  <c r="G352" i="11"/>
  <c r="G350" i="10" s="1"/>
  <c r="E352" i="11"/>
  <c r="E350" i="10" s="1"/>
  <c r="H352" i="11"/>
  <c r="H350" i="10" s="1"/>
  <c r="I352" i="11"/>
  <c r="I350" i="10" s="1"/>
  <c r="F348" i="11"/>
  <c r="F346" i="10" s="1"/>
  <c r="E348" i="11"/>
  <c r="E346" i="10" s="1"/>
  <c r="D348" i="11"/>
  <c r="D346" i="10" s="1"/>
  <c r="J344" i="11"/>
  <c r="J342" i="10" s="1"/>
  <c r="E344" i="11"/>
  <c r="E342" i="10" s="1"/>
  <c r="G344" i="11"/>
  <c r="G342" i="10" s="1"/>
  <c r="H344" i="11"/>
  <c r="H342" i="10" s="1"/>
  <c r="E340" i="11"/>
  <c r="E338" i="10" s="1"/>
  <c r="F340" i="11"/>
  <c r="F338" i="10" s="1"/>
  <c r="D340" i="11"/>
  <c r="D338" i="10" s="1"/>
  <c r="G336" i="11"/>
  <c r="G334" i="10" s="1"/>
  <c r="I336" i="11"/>
  <c r="I334" i="10" s="1"/>
  <c r="J336" i="11"/>
  <c r="J334" i="10" s="1"/>
  <c r="H336" i="11"/>
  <c r="H334" i="10" s="1"/>
  <c r="F332" i="11"/>
  <c r="F330" i="10" s="1"/>
  <c r="D332" i="11"/>
  <c r="D330" i="10" s="1"/>
  <c r="E332" i="11"/>
  <c r="E330" i="10" s="1"/>
  <c r="J328" i="11"/>
  <c r="J326" i="10" s="1"/>
  <c r="H328" i="11"/>
  <c r="H326" i="10" s="1"/>
  <c r="G328" i="11"/>
  <c r="G326" i="10" s="1"/>
  <c r="I328" i="11"/>
  <c r="I326" i="10" s="1"/>
  <c r="E324" i="11"/>
  <c r="E322" i="10" s="1"/>
  <c r="F324" i="11"/>
  <c r="F322" i="10" s="1"/>
  <c r="D324" i="11"/>
  <c r="D322" i="10" s="1"/>
  <c r="F387" i="11"/>
  <c r="F385" i="10" s="1"/>
  <c r="H387" i="11"/>
  <c r="H385" i="10" s="1"/>
  <c r="G387" i="11"/>
  <c r="G385" i="10" s="1"/>
  <c r="D387" i="11"/>
  <c r="D385" i="10" s="1"/>
  <c r="J383" i="11"/>
  <c r="J381" i="10" s="1"/>
  <c r="I383" i="11"/>
  <c r="I381" i="10" s="1"/>
  <c r="E383" i="11"/>
  <c r="E381" i="10" s="1"/>
  <c r="G379" i="11"/>
  <c r="G377" i="10" s="1"/>
  <c r="D379" i="11"/>
  <c r="D377" i="10" s="1"/>
  <c r="F379" i="11"/>
  <c r="F377" i="10" s="1"/>
  <c r="H379" i="11"/>
  <c r="H377" i="10" s="1"/>
  <c r="E375" i="11"/>
  <c r="E373" i="10" s="1"/>
  <c r="J375" i="11"/>
  <c r="J373" i="10" s="1"/>
  <c r="I375" i="11"/>
  <c r="I373" i="10" s="1"/>
  <c r="F363" i="11"/>
  <c r="F361" i="10" s="1"/>
  <c r="H363" i="11"/>
  <c r="H361" i="10" s="1"/>
  <c r="G196" i="11"/>
  <c r="G194" i="10" s="1"/>
  <c r="G208" i="11"/>
  <c r="G206" i="10" s="1"/>
  <c r="E43" i="11"/>
  <c r="E41" i="10" s="1"/>
  <c r="D244" i="11"/>
  <c r="D242" i="10" s="1"/>
  <c r="F28" i="11"/>
  <c r="F26" i="10" s="1"/>
  <c r="G392" i="11"/>
  <c r="G390" i="10" s="1"/>
  <c r="F396" i="11"/>
  <c r="F394" i="10" s="1"/>
  <c r="J400" i="11"/>
  <c r="J398" i="10" s="1"/>
  <c r="E396" i="11"/>
  <c r="E394" i="10" s="1"/>
  <c r="E392" i="11"/>
  <c r="E390" i="10" s="1"/>
  <c r="D392" i="11"/>
  <c r="D390" i="10" s="1"/>
  <c r="D400" i="11"/>
  <c r="D398" i="10" s="1"/>
  <c r="I392" i="11"/>
  <c r="I390" i="10" s="1"/>
  <c r="J192" i="11"/>
  <c r="J190" i="10" s="1"/>
  <c r="H200" i="11"/>
  <c r="H198" i="10" s="1"/>
  <c r="F204" i="11"/>
  <c r="F202" i="10" s="1"/>
  <c r="E208" i="11"/>
  <c r="E206" i="10" s="1"/>
  <c r="D212" i="11"/>
  <c r="D210" i="10" s="1"/>
  <c r="I43" i="11"/>
  <c r="I41" i="10" s="1"/>
  <c r="D363" i="11"/>
  <c r="D361" i="10" s="1"/>
  <c r="J363" i="11"/>
  <c r="J361" i="10" s="1"/>
  <c r="G367" i="11"/>
  <c r="G365" i="10" s="1"/>
  <c r="D375" i="11"/>
  <c r="D373" i="10" s="1"/>
  <c r="I379" i="11"/>
  <c r="I377" i="10" s="1"/>
  <c r="G383" i="11"/>
  <c r="G381" i="10" s="1"/>
  <c r="J387" i="11"/>
  <c r="J385" i="10" s="1"/>
  <c r="G324" i="11"/>
  <c r="G322" i="10" s="1"/>
  <c r="H332" i="11"/>
  <c r="H330" i="10" s="1"/>
  <c r="D336" i="11"/>
  <c r="D334" i="10" s="1"/>
  <c r="I340" i="11"/>
  <c r="I338" i="10" s="1"/>
  <c r="D344" i="11"/>
  <c r="D342" i="10" s="1"/>
  <c r="J348" i="11"/>
  <c r="J346" i="10" s="1"/>
  <c r="D352" i="11"/>
  <c r="D350" i="10" s="1"/>
  <c r="D288" i="11"/>
  <c r="D286" i="10" s="1"/>
  <c r="F292" i="11"/>
  <c r="F290" i="10" s="1"/>
  <c r="D300" i="11"/>
  <c r="D298" i="10" s="1"/>
  <c r="F304" i="11"/>
  <c r="F302" i="10" s="1"/>
  <c r="I312" i="11"/>
  <c r="I310" i="10" s="1"/>
  <c r="F316" i="11"/>
  <c r="F314" i="10" s="1"/>
  <c r="I252" i="11"/>
  <c r="I250" i="10" s="1"/>
  <c r="G256" i="11"/>
  <c r="G254" i="10" s="1"/>
  <c r="I264" i="11"/>
  <c r="I262" i="10" s="1"/>
  <c r="H272" i="11"/>
  <c r="H270" i="10" s="1"/>
  <c r="G284" i="11"/>
  <c r="G282" i="10" s="1"/>
  <c r="J204" i="11"/>
  <c r="G248" i="11"/>
  <c r="F67" i="11"/>
  <c r="F65" i="10" s="1"/>
  <c r="G67" i="11"/>
  <c r="G65" i="10" s="1"/>
  <c r="D67" i="11"/>
  <c r="D65" i="10" s="1"/>
  <c r="H67" i="11"/>
  <c r="H65" i="10" s="1"/>
  <c r="H63" i="11"/>
  <c r="J63" i="11"/>
  <c r="J61" i="10" s="1"/>
  <c r="D63" i="11"/>
  <c r="D61" i="10" s="1"/>
  <c r="D59" i="11"/>
  <c r="D57" i="10" s="1"/>
  <c r="F59" i="11"/>
  <c r="F57" i="10" s="1"/>
  <c r="G59" i="11"/>
  <c r="G57" i="10" s="1"/>
  <c r="J59" i="11"/>
  <c r="J57" i="10" s="1"/>
  <c r="J55" i="11"/>
  <c r="J53" i="10" s="1"/>
  <c r="D55" i="11"/>
  <c r="D53" i="10" s="1"/>
  <c r="F55" i="11"/>
  <c r="F53" i="10" s="1"/>
  <c r="H55" i="11"/>
  <c r="H51" i="11"/>
  <c r="H49" i="10" s="1"/>
  <c r="I51" i="11"/>
  <c r="I49" i="10" s="1"/>
  <c r="J47" i="11"/>
  <c r="J45" i="10" s="1"/>
  <c r="D47" i="11"/>
  <c r="G47" i="11"/>
  <c r="F104" i="11"/>
  <c r="F102" i="10" s="1"/>
  <c r="G104" i="11"/>
  <c r="G102" i="10" s="1"/>
  <c r="D104" i="11"/>
  <c r="D102" i="10" s="1"/>
  <c r="H104" i="11"/>
  <c r="H102" i="10" s="1"/>
  <c r="D132" i="11"/>
  <c r="D130" i="10" s="1"/>
  <c r="J132" i="11"/>
  <c r="J130" i="10" s="1"/>
  <c r="G132" i="11"/>
  <c r="I132" i="11"/>
  <c r="F371" i="11"/>
  <c r="F369" i="10" s="1"/>
  <c r="G371" i="11"/>
  <c r="G369" i="10" s="1"/>
  <c r="D371" i="11"/>
  <c r="D369" i="10" s="1"/>
  <c r="G391" i="11"/>
  <c r="G389" i="10" s="1"/>
  <c r="G200" i="11"/>
  <c r="G198" i="10" s="1"/>
  <c r="F392" i="11"/>
  <c r="F390" i="10" s="1"/>
  <c r="J396" i="11"/>
  <c r="J394" i="10" s="1"/>
  <c r="G400" i="11"/>
  <c r="G398" i="10" s="1"/>
  <c r="H396" i="11"/>
  <c r="H394" i="10" s="1"/>
  <c r="G396" i="11"/>
  <c r="G394" i="10" s="1"/>
  <c r="I212" i="11"/>
  <c r="I210" i="10" s="1"/>
  <c r="H216" i="11"/>
  <c r="H214" i="10" s="1"/>
  <c r="E224" i="11"/>
  <c r="E222" i="10" s="1"/>
  <c r="D228" i="11"/>
  <c r="D226" i="10" s="1"/>
  <c r="I39" i="11"/>
  <c r="I37" i="10" s="1"/>
  <c r="J24" i="11"/>
  <c r="J22" i="10" s="1"/>
  <c r="E363" i="11"/>
  <c r="E361" i="10" s="1"/>
  <c r="H367" i="11"/>
  <c r="H365" i="10" s="1"/>
  <c r="J367" i="11"/>
  <c r="J365" i="10" s="1"/>
  <c r="I371" i="11"/>
  <c r="I369" i="10" s="1"/>
  <c r="G375" i="11"/>
  <c r="G373" i="10" s="1"/>
  <c r="J379" i="11"/>
  <c r="J377" i="10" s="1"/>
  <c r="F383" i="11"/>
  <c r="F381" i="10" s="1"/>
  <c r="H324" i="11"/>
  <c r="H322" i="10" s="1"/>
  <c r="D328" i="11"/>
  <c r="D326" i="10" s="1"/>
  <c r="I332" i="11"/>
  <c r="I330" i="10" s="1"/>
  <c r="E336" i="11"/>
  <c r="E334" i="10" s="1"/>
  <c r="J340" i="11"/>
  <c r="J338" i="10" s="1"/>
  <c r="F344" i="11"/>
  <c r="F342" i="10" s="1"/>
  <c r="G348" i="11"/>
  <c r="G346" i="10" s="1"/>
  <c r="E356" i="11"/>
  <c r="E354" i="10" s="1"/>
  <c r="J288" i="11"/>
  <c r="J286" i="10" s="1"/>
  <c r="H296" i="11"/>
  <c r="H294" i="10" s="1"/>
  <c r="J300" i="11"/>
  <c r="J298" i="10" s="1"/>
  <c r="D308" i="11"/>
  <c r="D306" i="10" s="1"/>
  <c r="J312" i="11"/>
  <c r="J310" i="10" s="1"/>
  <c r="D320" i="11"/>
  <c r="D318" i="10" s="1"/>
  <c r="F252" i="11"/>
  <c r="F250" i="10" s="1"/>
  <c r="D260" i="11"/>
  <c r="D258" i="10" s="1"/>
  <c r="F264" i="11"/>
  <c r="F262" i="10" s="1"/>
  <c r="J272" i="11"/>
  <c r="D280" i="11"/>
  <c r="J104" i="11"/>
  <c r="J102" i="10" s="1"/>
  <c r="F63" i="11"/>
  <c r="F61" i="10" s="1"/>
  <c r="D43" i="11"/>
  <c r="D41" i="10" s="1"/>
  <c r="D20" i="11"/>
  <c r="D18" i="10" s="1"/>
  <c r="J20" i="11"/>
  <c r="J18" i="10" s="1"/>
  <c r="H10" i="10"/>
  <c r="J10" i="10"/>
  <c r="D35" i="11"/>
  <c r="D33" i="10" s="1"/>
  <c r="H35" i="11"/>
  <c r="H33" i="10" s="1"/>
  <c r="I35" i="11"/>
  <c r="I33" i="10" s="1"/>
  <c r="H100" i="11"/>
  <c r="H98" i="10" s="1"/>
  <c r="J100" i="11"/>
  <c r="J98" i="10" s="1"/>
  <c r="D100" i="11"/>
  <c r="D98" i="10" s="1"/>
  <c r="D96" i="11"/>
  <c r="D94" i="10" s="1"/>
  <c r="F96" i="11"/>
  <c r="F94" i="10" s="1"/>
  <c r="G96" i="11"/>
  <c r="G94" i="10" s="1"/>
  <c r="J96" i="11"/>
  <c r="J92" i="11"/>
  <c r="J90" i="10" s="1"/>
  <c r="G92" i="11"/>
  <c r="D92" i="11"/>
  <c r="D90" i="10" s="1"/>
  <c r="H92" i="11"/>
  <c r="F92" i="11"/>
  <c r="F90" i="10" s="1"/>
  <c r="H88" i="11"/>
  <c r="H86" i="10" s="1"/>
  <c r="J88" i="11"/>
  <c r="J86" i="10" s="1"/>
  <c r="D88" i="11"/>
  <c r="D86" i="10" s="1"/>
  <c r="D84" i="11"/>
  <c r="D82" i="10" s="1"/>
  <c r="F84" i="11"/>
  <c r="F82" i="10" s="1"/>
  <c r="G84" i="11"/>
  <c r="G82" i="10" s="1"/>
  <c r="J84" i="11"/>
  <c r="J79" i="11"/>
  <c r="G79" i="11"/>
  <c r="G77" i="10" s="1"/>
  <c r="D79" i="11"/>
  <c r="D77" i="10" s="1"/>
  <c r="H79" i="11"/>
  <c r="H77" i="10" s="1"/>
  <c r="F79" i="11"/>
  <c r="F77" i="10" s="1"/>
  <c r="H75" i="11"/>
  <c r="J75" i="11"/>
  <c r="J73" i="10" s="1"/>
  <c r="D75" i="11"/>
  <c r="D73" i="10" s="1"/>
  <c r="J140" i="11"/>
  <c r="J138" i="10" s="1"/>
  <c r="H140" i="11"/>
  <c r="G140" i="11"/>
  <c r="G138" i="10" s="1"/>
  <c r="F140" i="11"/>
  <c r="F136" i="11"/>
  <c r="F134" i="10" s="1"/>
  <c r="G136" i="11"/>
  <c r="G134" i="10" s="1"/>
  <c r="D136" i="11"/>
  <c r="D134" i="10" s="1"/>
  <c r="H136" i="11"/>
  <c r="J128" i="11"/>
  <c r="J126" i="10" s="1"/>
  <c r="H128" i="11"/>
  <c r="G128" i="11"/>
  <c r="G126" i="10" s="1"/>
  <c r="F128" i="11"/>
  <c r="F126" i="10" s="1"/>
  <c r="F124" i="11"/>
  <c r="G124" i="11"/>
  <c r="G122" i="10" s="1"/>
  <c r="D124" i="11"/>
  <c r="D122" i="10" s="1"/>
  <c r="H124" i="11"/>
  <c r="H122" i="10" s="1"/>
  <c r="D120" i="11"/>
  <c r="J120" i="11"/>
  <c r="J118" i="10" s="1"/>
  <c r="G120" i="11"/>
  <c r="E120" i="11"/>
  <c r="E118" i="10" s="1"/>
  <c r="J116" i="11"/>
  <c r="J114" i="10" s="1"/>
  <c r="H116" i="11"/>
  <c r="H114" i="10" s="1"/>
  <c r="G116" i="11"/>
  <c r="G114" i="10" s="1"/>
  <c r="F116" i="11"/>
  <c r="F114" i="10" s="1"/>
  <c r="F112" i="11"/>
  <c r="F110" i="10" s="1"/>
  <c r="G112" i="11"/>
  <c r="G110" i="10" s="1"/>
  <c r="D112" i="11"/>
  <c r="D110" i="10" s="1"/>
  <c r="H112" i="11"/>
  <c r="H108" i="11"/>
  <c r="H106" i="10" s="1"/>
  <c r="J108" i="11"/>
  <c r="J106" i="10" s="1"/>
  <c r="D108" i="11"/>
  <c r="D106" i="10" s="1"/>
  <c r="D176" i="11"/>
  <c r="F176" i="11"/>
  <c r="F174" i="10" s="1"/>
  <c r="G176" i="11"/>
  <c r="G174" i="10" s="1"/>
  <c r="J176" i="11"/>
  <c r="J174" i="10" s="1"/>
  <c r="J172" i="11"/>
  <c r="G172" i="11"/>
  <c r="G170" i="10" s="1"/>
  <c r="D172" i="11"/>
  <c r="F172" i="11"/>
  <c r="F170" i="10" s="1"/>
  <c r="H172" i="11"/>
  <c r="H170" i="10" s="1"/>
  <c r="D168" i="11"/>
  <c r="J168" i="11"/>
  <c r="J166" i="10" s="1"/>
  <c r="G168" i="11"/>
  <c r="G166" i="10" s="1"/>
  <c r="I168" i="11"/>
  <c r="I166" i="10" s="1"/>
  <c r="J164" i="11"/>
  <c r="J162" i="10" s="1"/>
  <c r="H164" i="11"/>
  <c r="H162" i="10" s="1"/>
  <c r="G164" i="11"/>
  <c r="G162" i="10" s="1"/>
  <c r="F164" i="11"/>
  <c r="F162" i="10" s="1"/>
  <c r="F160" i="11"/>
  <c r="F158" i="10" s="1"/>
  <c r="G160" i="11"/>
  <c r="D160" i="11"/>
  <c r="D158" i="10" s="1"/>
  <c r="H160" i="11"/>
  <c r="D156" i="11"/>
  <c r="D154" i="10" s="1"/>
  <c r="J156" i="11"/>
  <c r="J154" i="10" s="1"/>
  <c r="G156" i="11"/>
  <c r="G154" i="10" s="1"/>
  <c r="E156" i="11"/>
  <c r="E154" i="10" s="1"/>
  <c r="J152" i="11"/>
  <c r="J150" i="10" s="1"/>
  <c r="G152" i="11"/>
  <c r="G150" i="10" s="1"/>
  <c r="D152" i="11"/>
  <c r="D150" i="10" s="1"/>
  <c r="H152" i="11"/>
  <c r="H150" i="10" s="1"/>
  <c r="F152" i="11"/>
  <c r="F150" i="10" s="1"/>
  <c r="H148" i="11"/>
  <c r="H146" i="10" s="1"/>
  <c r="J148" i="11"/>
  <c r="J146" i="10" s="1"/>
  <c r="D148" i="11"/>
  <c r="D146" i="10" s="1"/>
  <c r="D144" i="11"/>
  <c r="D142" i="10" s="1"/>
  <c r="F144" i="11"/>
  <c r="H144" i="11"/>
  <c r="H142" i="10" s="1"/>
  <c r="H208" i="11"/>
  <c r="H206" i="10" s="1"/>
  <c r="D208" i="11"/>
  <c r="D206" i="10" s="1"/>
  <c r="H196" i="11"/>
  <c r="H194" i="10" s="1"/>
  <c r="F196" i="11"/>
  <c r="F194" i="10" s="1"/>
  <c r="D184" i="11"/>
  <c r="D182" i="10" s="1"/>
  <c r="F184" i="11"/>
  <c r="F182" i="10" s="1"/>
  <c r="G180" i="11"/>
  <c r="G178" i="10" s="1"/>
  <c r="D180" i="11"/>
  <c r="D178" i="10" s="1"/>
  <c r="G240" i="11"/>
  <c r="G238" i="10" s="1"/>
  <c r="F240" i="11"/>
  <c r="F238" i="10" s="1"/>
  <c r="H240" i="11"/>
  <c r="H238" i="10" s="1"/>
  <c r="H236" i="11"/>
  <c r="F236" i="11"/>
  <c r="F234" i="10" s="1"/>
  <c r="F276" i="11"/>
  <c r="H276" i="11"/>
  <c r="H274" i="10" s="1"/>
  <c r="D276" i="11"/>
  <c r="D274" i="10" s="1"/>
  <c r="J276" i="11"/>
  <c r="J274" i="10" s="1"/>
  <c r="G216" i="11"/>
  <c r="G214" i="10" s="1"/>
  <c r="F180" i="11"/>
  <c r="F178" i="10" s="1"/>
  <c r="G212" i="11"/>
  <c r="G210" i="10" s="1"/>
  <c r="G232" i="11"/>
  <c r="G230" i="10" s="1"/>
  <c r="G192" i="11"/>
  <c r="G190" i="10" s="1"/>
  <c r="E51" i="11"/>
  <c r="E49" i="10" s="1"/>
  <c r="G188" i="11"/>
  <c r="G186" i="10" s="1"/>
  <c r="F16" i="11"/>
  <c r="F14" i="10" s="1"/>
  <c r="F32" i="11"/>
  <c r="F30" i="10" s="1"/>
  <c r="J224" i="11"/>
  <c r="J222" i="10" s="1"/>
  <c r="I228" i="11"/>
  <c r="I226" i="10" s="1"/>
  <c r="H244" i="11"/>
  <c r="H242" i="10" s="1"/>
  <c r="I363" i="11"/>
  <c r="I361" i="10" s="1"/>
  <c r="I367" i="11"/>
  <c r="I365" i="10" s="1"/>
  <c r="F367" i="11"/>
  <c r="F365" i="10" s="1"/>
  <c r="J371" i="11"/>
  <c r="J369" i="10" s="1"/>
  <c r="F375" i="11"/>
  <c r="F373" i="10" s="1"/>
  <c r="H383" i="11"/>
  <c r="H381" i="10" s="1"/>
  <c r="E387" i="11"/>
  <c r="E385" i="10" s="1"/>
  <c r="I324" i="11"/>
  <c r="I322" i="10" s="1"/>
  <c r="E328" i="11"/>
  <c r="E326" i="10" s="1"/>
  <c r="J332" i="11"/>
  <c r="J330" i="10" s="1"/>
  <c r="F336" i="11"/>
  <c r="F334" i="10" s="1"/>
  <c r="G340" i="11"/>
  <c r="G338" i="10" s="1"/>
  <c r="I348" i="11"/>
  <c r="I346" i="10" s="1"/>
  <c r="J352" i="11"/>
  <c r="J350" i="10" s="1"/>
  <c r="J356" i="11"/>
  <c r="J354" i="10" s="1"/>
  <c r="G288" i="11"/>
  <c r="G286" i="10" s="1"/>
  <c r="E296" i="11"/>
  <c r="E294" i="10" s="1"/>
  <c r="H304" i="11"/>
  <c r="H302" i="10" s="1"/>
  <c r="E308" i="11"/>
  <c r="E306" i="10" s="1"/>
  <c r="H316" i="11"/>
  <c r="H314" i="10" s="1"/>
  <c r="J320" i="11"/>
  <c r="J318" i="10" s="1"/>
  <c r="H256" i="11"/>
  <c r="H254" i="10" s="1"/>
  <c r="J260" i="11"/>
  <c r="J258" i="10" s="1"/>
  <c r="D268" i="11"/>
  <c r="D266" i="10" s="1"/>
  <c r="G272" i="11"/>
  <c r="G270" i="10" s="1"/>
  <c r="G280" i="11"/>
  <c r="G278" i="10" s="1"/>
  <c r="J144" i="11"/>
  <c r="J142" i="10" s="1"/>
  <c r="H156" i="11"/>
  <c r="H154" i="10" s="1"/>
  <c r="H168" i="11"/>
  <c r="H166" i="10" s="1"/>
  <c r="G108" i="11"/>
  <c r="G106" i="10" s="1"/>
  <c r="H120" i="11"/>
  <c r="H118" i="10" s="1"/>
  <c r="H132" i="11"/>
  <c r="H130" i="10" s="1"/>
  <c r="H71" i="11"/>
  <c r="H69" i="10" s="1"/>
  <c r="H84" i="11"/>
  <c r="H82" i="10" s="1"/>
  <c r="H96" i="11"/>
  <c r="H94" i="10" s="1"/>
  <c r="G55" i="11"/>
  <c r="J67" i="11"/>
  <c r="J236" i="11"/>
  <c r="J234" i="10" s="1"/>
  <c r="J211" i="11"/>
  <c r="J209" i="10" s="1"/>
  <c r="G249" i="11"/>
  <c r="J138" i="11"/>
  <c r="J136" i="10" s="1"/>
  <c r="E10" i="16"/>
  <c r="I10" i="16"/>
  <c r="F10" i="16"/>
  <c r="J10" i="16"/>
  <c r="G10" i="16"/>
  <c r="H10" i="16"/>
  <c r="D14" i="16"/>
  <c r="E14" i="16"/>
  <c r="I14" i="16"/>
  <c r="F14" i="16"/>
  <c r="J14" i="16"/>
  <c r="G14" i="16"/>
  <c r="H14" i="16"/>
  <c r="D18" i="16"/>
  <c r="E18" i="16"/>
  <c r="I18" i="16"/>
  <c r="F18" i="16"/>
  <c r="J18" i="16"/>
  <c r="G18" i="16"/>
  <c r="H18" i="16"/>
  <c r="D22" i="16"/>
  <c r="E22" i="16"/>
  <c r="I22" i="16"/>
  <c r="F22" i="16"/>
  <c r="J22" i="16"/>
  <c r="G22" i="16"/>
  <c r="H22" i="16"/>
  <c r="D26" i="16"/>
  <c r="E26" i="16"/>
  <c r="I26" i="16"/>
  <c r="F26" i="16"/>
  <c r="J26" i="16"/>
  <c r="G26" i="16"/>
  <c r="H26" i="16"/>
  <c r="E30" i="16"/>
  <c r="I30" i="16"/>
  <c r="F30" i="16"/>
  <c r="J30" i="16"/>
  <c r="G30" i="16"/>
  <c r="H30" i="16"/>
  <c r="E34" i="16"/>
  <c r="I34" i="16"/>
  <c r="F34" i="16"/>
  <c r="J34" i="16"/>
  <c r="G34" i="16"/>
  <c r="H34" i="16"/>
  <c r="D38" i="16"/>
  <c r="E38" i="16"/>
  <c r="I38" i="16"/>
  <c r="F38" i="16"/>
  <c r="J38" i="16"/>
  <c r="G38" i="16"/>
  <c r="H38" i="16"/>
  <c r="E42" i="16"/>
  <c r="I42" i="16"/>
  <c r="F42" i="16"/>
  <c r="J42" i="16"/>
  <c r="G42" i="16"/>
  <c r="H42" i="16"/>
  <c r="D46" i="16"/>
  <c r="E46" i="16"/>
  <c r="I46" i="16"/>
  <c r="F46" i="16"/>
  <c r="J46" i="16"/>
  <c r="G46" i="16"/>
  <c r="H46" i="16"/>
  <c r="E50" i="16"/>
  <c r="I50" i="16"/>
  <c r="F50" i="16"/>
  <c r="J50" i="16"/>
  <c r="G50" i="16"/>
  <c r="H50" i="16"/>
  <c r="E54" i="16"/>
  <c r="I54" i="16"/>
  <c r="F54" i="16"/>
  <c r="J54" i="16"/>
  <c r="G54" i="16"/>
  <c r="H54" i="16"/>
  <c r="E58" i="16"/>
  <c r="I58" i="16"/>
  <c r="F58" i="16"/>
  <c r="J58" i="16"/>
  <c r="G58" i="16"/>
  <c r="H58" i="16"/>
  <c r="E62" i="16"/>
  <c r="I62" i="16"/>
  <c r="F62" i="16"/>
  <c r="J62" i="16"/>
  <c r="G62" i="16"/>
  <c r="H62" i="16"/>
  <c r="E66" i="16"/>
  <c r="F66" i="16"/>
  <c r="H66" i="16"/>
  <c r="G66" i="16"/>
  <c r="I66" i="16"/>
  <c r="J66" i="16"/>
  <c r="H70" i="16"/>
  <c r="E70" i="16"/>
  <c r="I70" i="16"/>
  <c r="F70" i="16"/>
  <c r="J70" i="16"/>
  <c r="G70" i="16"/>
  <c r="H74" i="16"/>
  <c r="E74" i="16"/>
  <c r="I74" i="16"/>
  <c r="F74" i="16"/>
  <c r="J74" i="16"/>
  <c r="G74" i="16"/>
  <c r="H78" i="16"/>
  <c r="E78" i="16"/>
  <c r="I78" i="16"/>
  <c r="F78" i="16"/>
  <c r="J78" i="16"/>
  <c r="G78" i="16"/>
  <c r="H82" i="16"/>
  <c r="E82" i="16"/>
  <c r="I82" i="16"/>
  <c r="F82" i="16"/>
  <c r="J82" i="16"/>
  <c r="G82" i="16"/>
  <c r="D86" i="16"/>
  <c r="H86" i="16"/>
  <c r="E86" i="16"/>
  <c r="I86" i="16"/>
  <c r="F86" i="16"/>
  <c r="J86" i="16"/>
  <c r="G86" i="16"/>
  <c r="H90" i="16"/>
  <c r="E90" i="16"/>
  <c r="I90" i="16"/>
  <c r="F90" i="16"/>
  <c r="J90" i="16"/>
  <c r="G90" i="16"/>
  <c r="H94" i="16"/>
  <c r="E94" i="16"/>
  <c r="I94" i="16"/>
  <c r="F94" i="16"/>
  <c r="J94" i="16"/>
  <c r="G94" i="16"/>
  <c r="H98" i="16"/>
  <c r="E98" i="16"/>
  <c r="I98" i="16"/>
  <c r="F98" i="16"/>
  <c r="J98" i="16"/>
  <c r="G98" i="16"/>
  <c r="H102" i="16"/>
  <c r="E102" i="16"/>
  <c r="I102" i="16"/>
  <c r="F102" i="16"/>
  <c r="J102" i="16"/>
  <c r="G102" i="16"/>
  <c r="H106" i="16"/>
  <c r="E106" i="16"/>
  <c r="I106" i="16"/>
  <c r="F106" i="16"/>
  <c r="J106" i="16"/>
  <c r="G106" i="16"/>
  <c r="H110" i="16"/>
  <c r="E110" i="16"/>
  <c r="I110" i="16"/>
  <c r="F110" i="16"/>
  <c r="J110" i="16"/>
  <c r="G110" i="16"/>
  <c r="H114" i="16"/>
  <c r="E114" i="16"/>
  <c r="I114" i="16"/>
  <c r="F114" i="16"/>
  <c r="J114" i="16"/>
  <c r="G114" i="16"/>
  <c r="H118" i="16"/>
  <c r="E118" i="16"/>
  <c r="I118" i="16"/>
  <c r="F118" i="16"/>
  <c r="J118" i="16"/>
  <c r="G118" i="16"/>
  <c r="H122" i="16"/>
  <c r="E122" i="16"/>
  <c r="I122" i="16"/>
  <c r="G122" i="16"/>
  <c r="F122" i="16"/>
  <c r="J122" i="16"/>
  <c r="F126" i="16"/>
  <c r="J126" i="16"/>
  <c r="G126" i="16"/>
  <c r="H126" i="16"/>
  <c r="E126" i="16"/>
  <c r="I126" i="16"/>
  <c r="F130" i="16"/>
  <c r="J130" i="16"/>
  <c r="G130" i="16"/>
  <c r="H130" i="16"/>
  <c r="E130" i="16"/>
  <c r="I130" i="16"/>
  <c r="F134" i="16"/>
  <c r="J134" i="16"/>
  <c r="G134" i="16"/>
  <c r="H134" i="16"/>
  <c r="E134" i="16"/>
  <c r="I134" i="16"/>
  <c r="F138" i="16"/>
  <c r="J138" i="16"/>
  <c r="G138" i="16"/>
  <c r="H138" i="16"/>
  <c r="E138" i="16"/>
  <c r="I138" i="16"/>
  <c r="F142" i="16"/>
  <c r="J142" i="16"/>
  <c r="G142" i="16"/>
  <c r="H142" i="16"/>
  <c r="E142" i="16"/>
  <c r="I142" i="16"/>
  <c r="F146" i="16"/>
  <c r="J146" i="16"/>
  <c r="G146" i="16"/>
  <c r="H146" i="16"/>
  <c r="E146" i="16"/>
  <c r="I146" i="16"/>
  <c r="F150" i="16"/>
  <c r="J150" i="16"/>
  <c r="G150" i="16"/>
  <c r="H150" i="16"/>
  <c r="E150" i="16"/>
  <c r="I150" i="16"/>
  <c r="F154" i="16"/>
  <c r="J154" i="16"/>
  <c r="G154" i="16"/>
  <c r="H154" i="16"/>
  <c r="E154" i="16"/>
  <c r="I154" i="16"/>
  <c r="F158" i="16"/>
  <c r="J158" i="16"/>
  <c r="G158" i="16"/>
  <c r="H158" i="16"/>
  <c r="E158" i="16"/>
  <c r="I158" i="16"/>
  <c r="F162" i="16"/>
  <c r="J162" i="16"/>
  <c r="G162" i="16"/>
  <c r="H162" i="16"/>
  <c r="E162" i="16"/>
  <c r="I162" i="16"/>
  <c r="F166" i="16"/>
  <c r="J166" i="16"/>
  <c r="G166" i="16"/>
  <c r="H166" i="16"/>
  <c r="E166" i="16"/>
  <c r="I166" i="16"/>
  <c r="F170" i="16"/>
  <c r="J170" i="16"/>
  <c r="G170" i="16"/>
  <c r="H170" i="16"/>
  <c r="E170" i="16"/>
  <c r="I170" i="16"/>
  <c r="F174" i="16"/>
  <c r="J174" i="16"/>
  <c r="G174" i="16"/>
  <c r="H174" i="16"/>
  <c r="E174" i="16"/>
  <c r="I174" i="16"/>
  <c r="F178" i="16"/>
  <c r="J178" i="16"/>
  <c r="G178" i="16"/>
  <c r="H178" i="16"/>
  <c r="E178" i="16"/>
  <c r="I178" i="16"/>
  <c r="E182" i="16"/>
  <c r="I182" i="16"/>
  <c r="F182" i="16"/>
  <c r="J182" i="16"/>
  <c r="G182" i="16"/>
  <c r="H182" i="16"/>
  <c r="E186" i="16"/>
  <c r="I186" i="16"/>
  <c r="F186" i="16"/>
  <c r="J186" i="16"/>
  <c r="G186" i="16"/>
  <c r="H186" i="16"/>
  <c r="D190" i="16"/>
  <c r="E190" i="16"/>
  <c r="I190" i="16"/>
  <c r="F190" i="16"/>
  <c r="J190" i="16"/>
  <c r="G190" i="16"/>
  <c r="H190" i="16"/>
  <c r="D194" i="16"/>
  <c r="E194" i="16"/>
  <c r="I194" i="16"/>
  <c r="F194" i="16"/>
  <c r="J194" i="16"/>
  <c r="G194" i="16"/>
  <c r="H194" i="16"/>
  <c r="D198" i="16"/>
  <c r="E198" i="16"/>
  <c r="I198" i="16"/>
  <c r="F198" i="16"/>
  <c r="J198" i="16"/>
  <c r="G198" i="16"/>
  <c r="H198" i="16"/>
  <c r="D202" i="16"/>
  <c r="E202" i="16"/>
  <c r="I202" i="16"/>
  <c r="F202" i="16"/>
  <c r="J202" i="16"/>
  <c r="G202" i="16"/>
  <c r="H202" i="16"/>
  <c r="D206" i="16"/>
  <c r="E206" i="16"/>
  <c r="I206" i="16"/>
  <c r="F206" i="16"/>
  <c r="J206" i="16"/>
  <c r="G206" i="16"/>
  <c r="H206" i="16"/>
  <c r="D210" i="16"/>
  <c r="E210" i="16"/>
  <c r="I210" i="16"/>
  <c r="F210" i="16"/>
  <c r="J210" i="16"/>
  <c r="G210" i="16"/>
  <c r="H210" i="16"/>
  <c r="D214" i="16"/>
  <c r="E214" i="16"/>
  <c r="I214" i="16"/>
  <c r="F214" i="16"/>
  <c r="J214" i="16"/>
  <c r="G214" i="16"/>
  <c r="H214" i="16"/>
  <c r="D218" i="16"/>
  <c r="E218" i="16"/>
  <c r="I218" i="16"/>
  <c r="F218" i="16"/>
  <c r="J218" i="16"/>
  <c r="G218" i="16"/>
  <c r="H218" i="16"/>
  <c r="D222" i="16"/>
  <c r="E222" i="16"/>
  <c r="I222" i="16"/>
  <c r="F222" i="16"/>
  <c r="J222" i="16"/>
  <c r="G222" i="16"/>
  <c r="H222" i="16"/>
  <c r="D226" i="16"/>
  <c r="E226" i="16"/>
  <c r="I226" i="16"/>
  <c r="F226" i="16"/>
  <c r="J226" i="16"/>
  <c r="G226" i="16"/>
  <c r="H226" i="16"/>
  <c r="D230" i="16"/>
  <c r="E230" i="16"/>
  <c r="I230" i="16"/>
  <c r="F230" i="16"/>
  <c r="J230" i="16"/>
  <c r="G230" i="16"/>
  <c r="H230" i="16"/>
  <c r="D234" i="16"/>
  <c r="E234" i="16"/>
  <c r="I234" i="16"/>
  <c r="F234" i="16"/>
  <c r="J234" i="16"/>
  <c r="G234" i="16"/>
  <c r="H234" i="16"/>
  <c r="D238" i="16"/>
  <c r="G238" i="16"/>
  <c r="H238" i="16"/>
  <c r="E238" i="16"/>
  <c r="I238" i="16"/>
  <c r="F238" i="16"/>
  <c r="J238" i="16"/>
  <c r="D242" i="16"/>
  <c r="G242" i="16"/>
  <c r="H242" i="16"/>
  <c r="E242" i="16"/>
  <c r="I242" i="16"/>
  <c r="F242" i="16"/>
  <c r="J242" i="16"/>
  <c r="D246" i="16"/>
  <c r="G246" i="16"/>
  <c r="H246" i="16"/>
  <c r="E246" i="16"/>
  <c r="I246" i="16"/>
  <c r="F246" i="16"/>
  <c r="J246" i="16"/>
  <c r="D250" i="16"/>
  <c r="G250" i="16"/>
  <c r="H250" i="16"/>
  <c r="E250" i="16"/>
  <c r="I250" i="16"/>
  <c r="F250" i="16"/>
  <c r="J250" i="16"/>
  <c r="D254" i="16"/>
  <c r="G254" i="16"/>
  <c r="H254" i="16"/>
  <c r="E254" i="16"/>
  <c r="I254" i="16"/>
  <c r="F254" i="16"/>
  <c r="J254" i="16"/>
  <c r="D258" i="16"/>
  <c r="G258" i="16"/>
  <c r="H258" i="16"/>
  <c r="E258" i="16"/>
  <c r="I258" i="16"/>
  <c r="F258" i="16"/>
  <c r="J258" i="16"/>
  <c r="D262" i="16"/>
  <c r="G262" i="16"/>
  <c r="H262" i="16"/>
  <c r="E262" i="16"/>
  <c r="I262" i="16"/>
  <c r="F262" i="16"/>
  <c r="J262" i="16"/>
  <c r="D266" i="16"/>
  <c r="G266" i="16"/>
  <c r="H266" i="16"/>
  <c r="E266" i="16"/>
  <c r="I266" i="16"/>
  <c r="F266" i="16"/>
  <c r="J266" i="16"/>
  <c r="D270" i="16"/>
  <c r="G270" i="16"/>
  <c r="H270" i="16"/>
  <c r="E270" i="16"/>
  <c r="I270" i="16"/>
  <c r="F270" i="16"/>
  <c r="J270" i="16"/>
  <c r="D274" i="16"/>
  <c r="G274" i="16"/>
  <c r="H274" i="16"/>
  <c r="E274" i="16"/>
  <c r="I274" i="16"/>
  <c r="F274" i="16"/>
  <c r="J274" i="16"/>
  <c r="D278" i="16"/>
  <c r="G278" i="16"/>
  <c r="H278" i="16"/>
  <c r="E278" i="16"/>
  <c r="I278" i="16"/>
  <c r="F278" i="16"/>
  <c r="J278" i="16"/>
  <c r="D282" i="16"/>
  <c r="G282" i="16"/>
  <c r="H282" i="16"/>
  <c r="E282" i="16"/>
  <c r="I282" i="16"/>
  <c r="F282" i="16"/>
  <c r="J282" i="16"/>
  <c r="D286" i="16"/>
  <c r="G286" i="16"/>
  <c r="H286" i="16"/>
  <c r="E286" i="16"/>
  <c r="I286" i="16"/>
  <c r="F286" i="16"/>
  <c r="J286" i="16"/>
  <c r="D290" i="16"/>
  <c r="G290" i="16"/>
  <c r="H290" i="16"/>
  <c r="E290" i="16"/>
  <c r="I290" i="16"/>
  <c r="F290" i="16"/>
  <c r="J290" i="16"/>
  <c r="D294" i="16"/>
  <c r="G294" i="16"/>
  <c r="H294" i="16"/>
  <c r="E294" i="16"/>
  <c r="I294" i="16"/>
  <c r="F294" i="16"/>
  <c r="J294" i="16"/>
  <c r="D298" i="16"/>
  <c r="G298" i="16"/>
  <c r="H298" i="16"/>
  <c r="E298" i="16"/>
  <c r="I298" i="16"/>
  <c r="F298" i="16"/>
  <c r="J298" i="16"/>
  <c r="D302" i="16"/>
  <c r="G302" i="16"/>
  <c r="H302" i="16"/>
  <c r="E302" i="16"/>
  <c r="I302" i="16"/>
  <c r="F302" i="16"/>
  <c r="J302" i="16"/>
  <c r="D306" i="16"/>
  <c r="G306" i="16"/>
  <c r="H306" i="16"/>
  <c r="E306" i="16"/>
  <c r="I306" i="16"/>
  <c r="F306" i="16"/>
  <c r="J306" i="16"/>
  <c r="D310" i="16"/>
  <c r="G310" i="16"/>
  <c r="H310" i="16"/>
  <c r="E310" i="16"/>
  <c r="I310" i="16"/>
  <c r="F310" i="16"/>
  <c r="J310" i="16"/>
  <c r="D314" i="16"/>
  <c r="G314" i="16"/>
  <c r="H314" i="16"/>
  <c r="E314" i="16"/>
  <c r="I314" i="16"/>
  <c r="F314" i="16"/>
  <c r="J314" i="16"/>
  <c r="D318" i="16"/>
  <c r="G318" i="16"/>
  <c r="H318" i="16"/>
  <c r="E318" i="16"/>
  <c r="I318" i="16"/>
  <c r="F318" i="16"/>
  <c r="J318" i="16"/>
  <c r="D322" i="16"/>
  <c r="G322" i="16"/>
  <c r="H322" i="16"/>
  <c r="E322" i="16"/>
  <c r="I322" i="16"/>
  <c r="F322" i="16"/>
  <c r="J322" i="16"/>
  <c r="D326" i="16"/>
  <c r="G326" i="16"/>
  <c r="H326" i="16"/>
  <c r="E326" i="16"/>
  <c r="I326" i="16"/>
  <c r="F326" i="16"/>
  <c r="J326" i="16"/>
  <c r="D330" i="16"/>
  <c r="G330" i="16"/>
  <c r="H330" i="16"/>
  <c r="E330" i="16"/>
  <c r="I330" i="16"/>
  <c r="F330" i="16"/>
  <c r="J330" i="16"/>
  <c r="D334" i="16"/>
  <c r="G334" i="16"/>
  <c r="H334" i="16"/>
  <c r="E334" i="16"/>
  <c r="I334" i="16"/>
  <c r="F334" i="16"/>
  <c r="J334" i="16"/>
  <c r="D338" i="16"/>
  <c r="G338" i="16"/>
  <c r="H338" i="16"/>
  <c r="E338" i="16"/>
  <c r="I338" i="16"/>
  <c r="F338" i="16"/>
  <c r="J338" i="16"/>
  <c r="D342" i="16"/>
  <c r="G342" i="16"/>
  <c r="H342" i="16"/>
  <c r="E342" i="16"/>
  <c r="I342" i="16"/>
  <c r="F342" i="16"/>
  <c r="J342" i="16"/>
  <c r="D346" i="16"/>
  <c r="G346" i="16"/>
  <c r="H346" i="16"/>
  <c r="F346" i="16"/>
  <c r="J346" i="16"/>
  <c r="E346" i="16"/>
  <c r="I346" i="16"/>
  <c r="D350" i="16"/>
  <c r="G350" i="16"/>
  <c r="H350" i="16"/>
  <c r="E350" i="16"/>
  <c r="I350" i="16"/>
  <c r="F350" i="16"/>
  <c r="J350" i="16"/>
  <c r="D354" i="16"/>
  <c r="G354" i="16"/>
  <c r="H354" i="16"/>
  <c r="E354" i="16"/>
  <c r="I354" i="16"/>
  <c r="F354" i="16"/>
  <c r="J354" i="16"/>
  <c r="D358" i="16"/>
  <c r="G358" i="16"/>
  <c r="H358" i="16"/>
  <c r="E358" i="16"/>
  <c r="I358" i="16"/>
  <c r="F358" i="16"/>
  <c r="J358" i="16"/>
  <c r="G362" i="16"/>
  <c r="H362" i="16"/>
  <c r="E362" i="16"/>
  <c r="I362" i="16"/>
  <c r="F362" i="16"/>
  <c r="J362" i="16"/>
  <c r="G366" i="16"/>
  <c r="H366" i="16"/>
  <c r="E366" i="16"/>
  <c r="I366" i="16"/>
  <c r="F366" i="16"/>
  <c r="J366" i="16"/>
  <c r="G370" i="16"/>
  <c r="H370" i="16"/>
  <c r="E370" i="16"/>
  <c r="I370" i="16"/>
  <c r="F370" i="16"/>
  <c r="J370" i="16"/>
  <c r="G374" i="16"/>
  <c r="H374" i="16"/>
  <c r="E374" i="16"/>
  <c r="I374" i="16"/>
  <c r="F374" i="16"/>
  <c r="J374" i="16"/>
  <c r="G378" i="16"/>
  <c r="H378" i="16"/>
  <c r="E378" i="16"/>
  <c r="I378" i="16"/>
  <c r="F378" i="16"/>
  <c r="J378" i="16"/>
  <c r="G382" i="16"/>
  <c r="H382" i="16"/>
  <c r="E382" i="16"/>
  <c r="I382" i="16"/>
  <c r="F382" i="16"/>
  <c r="J382" i="16"/>
  <c r="G386" i="16"/>
  <c r="H386" i="16"/>
  <c r="E386" i="16"/>
  <c r="I386" i="16"/>
  <c r="F386" i="16"/>
  <c r="J386" i="16"/>
  <c r="G390" i="16"/>
  <c r="H390" i="16"/>
  <c r="E390" i="16"/>
  <c r="I390" i="16"/>
  <c r="F390" i="16"/>
  <c r="J390" i="16"/>
  <c r="G394" i="16"/>
  <c r="H394" i="16"/>
  <c r="E394" i="16"/>
  <c r="I394" i="16"/>
  <c r="F394" i="16"/>
  <c r="J394" i="16"/>
  <c r="G398" i="16"/>
  <c r="H398" i="16"/>
  <c r="E398" i="16"/>
  <c r="I398" i="16"/>
  <c r="F398" i="16"/>
  <c r="J398" i="16"/>
  <c r="G402" i="16"/>
  <c r="H402" i="16"/>
  <c r="E402" i="16"/>
  <c r="I402" i="16"/>
  <c r="F402" i="16"/>
  <c r="J402" i="16"/>
  <c r="D11" i="16"/>
  <c r="G11" i="16"/>
  <c r="H11" i="16"/>
  <c r="E11" i="16"/>
  <c r="I11" i="16"/>
  <c r="F11" i="16"/>
  <c r="J11" i="16"/>
  <c r="D15" i="16"/>
  <c r="G15" i="16"/>
  <c r="H15" i="16"/>
  <c r="E15" i="16"/>
  <c r="I15" i="16"/>
  <c r="F15" i="16"/>
  <c r="J15" i="16"/>
  <c r="D19" i="16"/>
  <c r="G19" i="16"/>
  <c r="H19" i="16"/>
  <c r="E19" i="16"/>
  <c r="I19" i="16"/>
  <c r="F19" i="16"/>
  <c r="J19" i="16"/>
  <c r="D23" i="16"/>
  <c r="G23" i="16"/>
  <c r="H23" i="16"/>
  <c r="E23" i="16"/>
  <c r="I23" i="16"/>
  <c r="F23" i="16"/>
  <c r="J23" i="16"/>
  <c r="D27" i="16"/>
  <c r="G27" i="16"/>
  <c r="H27" i="16"/>
  <c r="E27" i="16"/>
  <c r="I27" i="16"/>
  <c r="F27" i="16"/>
  <c r="J27" i="16"/>
  <c r="D31" i="16"/>
  <c r="G31" i="16"/>
  <c r="H31" i="16"/>
  <c r="E31" i="16"/>
  <c r="I31" i="16"/>
  <c r="F31" i="16"/>
  <c r="J31" i="16"/>
  <c r="D35" i="16"/>
  <c r="G35" i="16"/>
  <c r="H35" i="16"/>
  <c r="E35" i="16"/>
  <c r="I35" i="16"/>
  <c r="F35" i="16"/>
  <c r="J35" i="16"/>
  <c r="D39" i="16"/>
  <c r="G39" i="16"/>
  <c r="H39" i="16"/>
  <c r="E39" i="16"/>
  <c r="I39" i="16"/>
  <c r="F39" i="16"/>
  <c r="J39" i="16"/>
  <c r="D43" i="16"/>
  <c r="G43" i="16"/>
  <c r="H43" i="16"/>
  <c r="E43" i="16"/>
  <c r="I43" i="16"/>
  <c r="F43" i="16"/>
  <c r="J43" i="16"/>
  <c r="D47" i="16"/>
  <c r="G47" i="16"/>
  <c r="H47" i="16"/>
  <c r="E47" i="16"/>
  <c r="I47" i="16"/>
  <c r="F47" i="16"/>
  <c r="J47" i="16"/>
  <c r="D51" i="16"/>
  <c r="G51" i="16"/>
  <c r="H51" i="16"/>
  <c r="E51" i="16"/>
  <c r="I51" i="16"/>
  <c r="F51" i="16"/>
  <c r="J51" i="16"/>
  <c r="D55" i="16"/>
  <c r="G55" i="16"/>
  <c r="H55" i="16"/>
  <c r="E55" i="16"/>
  <c r="I55" i="16"/>
  <c r="F55" i="16"/>
  <c r="J55" i="16"/>
  <c r="D59" i="16"/>
  <c r="G59" i="16"/>
  <c r="H59" i="16"/>
  <c r="E59" i="16"/>
  <c r="I59" i="16"/>
  <c r="F59" i="16"/>
  <c r="J59" i="16"/>
  <c r="D63" i="16"/>
  <c r="G63" i="16"/>
  <c r="H63" i="16"/>
  <c r="E63" i="16"/>
  <c r="I63" i="16"/>
  <c r="F63" i="16"/>
  <c r="J63" i="16"/>
  <c r="D67" i="16"/>
  <c r="F67" i="16"/>
  <c r="J67" i="16"/>
  <c r="G67" i="16"/>
  <c r="H67" i="16"/>
  <c r="E67" i="16"/>
  <c r="I67" i="16"/>
  <c r="D71" i="16"/>
  <c r="F71" i="16"/>
  <c r="J71" i="16"/>
  <c r="G71" i="16"/>
  <c r="H71" i="16"/>
  <c r="E71" i="16"/>
  <c r="I71" i="16"/>
  <c r="D75" i="16"/>
  <c r="F75" i="16"/>
  <c r="J75" i="16"/>
  <c r="G75" i="16"/>
  <c r="H75" i="16"/>
  <c r="E75" i="16"/>
  <c r="I75" i="16"/>
  <c r="D79" i="16"/>
  <c r="F79" i="16"/>
  <c r="J79" i="16"/>
  <c r="G79" i="16"/>
  <c r="H79" i="16"/>
  <c r="E79" i="16"/>
  <c r="I79" i="16"/>
  <c r="D83" i="16"/>
  <c r="F83" i="16"/>
  <c r="J83" i="16"/>
  <c r="G83" i="16"/>
  <c r="H83" i="16"/>
  <c r="E83" i="16"/>
  <c r="I83" i="16"/>
  <c r="D87" i="16"/>
  <c r="F87" i="16"/>
  <c r="J87" i="16"/>
  <c r="G87" i="16"/>
  <c r="H87" i="16"/>
  <c r="E87" i="16"/>
  <c r="I87" i="16"/>
  <c r="D91" i="16"/>
  <c r="F91" i="16"/>
  <c r="J91" i="16"/>
  <c r="G91" i="16"/>
  <c r="H91" i="16"/>
  <c r="E91" i="16"/>
  <c r="I91" i="16"/>
  <c r="D95" i="16"/>
  <c r="F95" i="16"/>
  <c r="J95" i="16"/>
  <c r="G95" i="16"/>
  <c r="H95" i="16"/>
  <c r="E95" i="16"/>
  <c r="I95" i="16"/>
  <c r="D99" i="16"/>
  <c r="F99" i="16"/>
  <c r="J99" i="16"/>
  <c r="G99" i="16"/>
  <c r="H99" i="16"/>
  <c r="E99" i="16"/>
  <c r="I99" i="16"/>
  <c r="D103" i="16"/>
  <c r="F103" i="16"/>
  <c r="J103" i="16"/>
  <c r="G103" i="16"/>
  <c r="H103" i="16"/>
  <c r="E103" i="16"/>
  <c r="I103" i="16"/>
  <c r="D107" i="16"/>
  <c r="F107" i="16"/>
  <c r="J107" i="16"/>
  <c r="G107" i="16"/>
  <c r="H107" i="16"/>
  <c r="E107" i="16"/>
  <c r="I107" i="16"/>
  <c r="D111" i="16"/>
  <c r="F111" i="16"/>
  <c r="J111" i="16"/>
  <c r="G111" i="16"/>
  <c r="H111" i="16"/>
  <c r="E111" i="16"/>
  <c r="I111" i="16"/>
  <c r="D115" i="16"/>
  <c r="F115" i="16"/>
  <c r="J115" i="16"/>
  <c r="G115" i="16"/>
  <c r="H115" i="16"/>
  <c r="E115" i="16"/>
  <c r="I115" i="16"/>
  <c r="D119" i="16"/>
  <c r="F119" i="16"/>
  <c r="J119" i="16"/>
  <c r="G119" i="16"/>
  <c r="H119" i="16"/>
  <c r="E119" i="16"/>
  <c r="I119" i="16"/>
  <c r="D123" i="16"/>
  <c r="F123" i="16"/>
  <c r="E123" i="16"/>
  <c r="H123" i="16"/>
  <c r="I123" i="16"/>
  <c r="J123" i="16"/>
  <c r="G123" i="16"/>
  <c r="D127" i="16"/>
  <c r="H127" i="16"/>
  <c r="E127" i="16"/>
  <c r="I127" i="16"/>
  <c r="F127" i="16"/>
  <c r="J127" i="16"/>
  <c r="G127" i="16"/>
  <c r="D131" i="16"/>
  <c r="H131" i="16"/>
  <c r="E131" i="16"/>
  <c r="I131" i="16"/>
  <c r="F131" i="16"/>
  <c r="J131" i="16"/>
  <c r="G131" i="16"/>
  <c r="D135" i="16"/>
  <c r="H135" i="16"/>
  <c r="E135" i="16"/>
  <c r="I135" i="16"/>
  <c r="F135" i="16"/>
  <c r="J135" i="16"/>
  <c r="G135" i="16"/>
  <c r="D139" i="16"/>
  <c r="H139" i="16"/>
  <c r="E139" i="16"/>
  <c r="I139" i="16"/>
  <c r="F139" i="16"/>
  <c r="J139" i="16"/>
  <c r="G139" i="16"/>
  <c r="D143" i="16"/>
  <c r="H143" i="16"/>
  <c r="E143" i="16"/>
  <c r="I143" i="16"/>
  <c r="F143" i="16"/>
  <c r="J143" i="16"/>
  <c r="G143" i="16"/>
  <c r="D147" i="16"/>
  <c r="H147" i="16"/>
  <c r="E147" i="16"/>
  <c r="I147" i="16"/>
  <c r="F147" i="16"/>
  <c r="J147" i="16"/>
  <c r="G147" i="16"/>
  <c r="D151" i="16"/>
  <c r="H151" i="16"/>
  <c r="E151" i="16"/>
  <c r="I151" i="16"/>
  <c r="F151" i="16"/>
  <c r="J151" i="16"/>
  <c r="G151" i="16"/>
  <c r="D155" i="16"/>
  <c r="H155" i="16"/>
  <c r="E155" i="16"/>
  <c r="I155" i="16"/>
  <c r="F155" i="16"/>
  <c r="J155" i="16"/>
  <c r="G155" i="16"/>
  <c r="D159" i="16"/>
  <c r="H159" i="16"/>
  <c r="E159" i="16"/>
  <c r="I159" i="16"/>
  <c r="F159" i="16"/>
  <c r="J159" i="16"/>
  <c r="G159" i="16"/>
  <c r="D163" i="16"/>
  <c r="H163" i="16"/>
  <c r="E163" i="16"/>
  <c r="I163" i="16"/>
  <c r="F163" i="16"/>
  <c r="J163" i="16"/>
  <c r="G163" i="16"/>
  <c r="D167" i="16"/>
  <c r="H167" i="16"/>
  <c r="E167" i="16"/>
  <c r="I167" i="16"/>
  <c r="F167" i="16"/>
  <c r="J167" i="16"/>
  <c r="G167" i="16"/>
  <c r="D171" i="16"/>
  <c r="H171" i="16"/>
  <c r="E171" i="16"/>
  <c r="I171" i="16"/>
  <c r="F171" i="16"/>
  <c r="J171" i="16"/>
  <c r="G171" i="16"/>
  <c r="D175" i="16"/>
  <c r="H175" i="16"/>
  <c r="E175" i="16"/>
  <c r="I175" i="16"/>
  <c r="F175" i="16"/>
  <c r="J175" i="16"/>
  <c r="G175" i="16"/>
  <c r="D179" i="16"/>
  <c r="H179" i="16"/>
  <c r="E179" i="16"/>
  <c r="I179" i="16"/>
  <c r="F179" i="16"/>
  <c r="G179" i="16"/>
  <c r="J179" i="16"/>
  <c r="D183" i="16"/>
  <c r="G183" i="16"/>
  <c r="H183" i="16"/>
  <c r="E183" i="16"/>
  <c r="I183" i="16"/>
  <c r="F183" i="16"/>
  <c r="J183" i="16"/>
  <c r="D187" i="16"/>
  <c r="G187" i="16"/>
  <c r="H187" i="16"/>
  <c r="E187" i="16"/>
  <c r="I187" i="16"/>
  <c r="F187" i="16"/>
  <c r="J187" i="16"/>
  <c r="D191" i="16"/>
  <c r="G191" i="16"/>
  <c r="H191" i="16"/>
  <c r="E191" i="16"/>
  <c r="I191" i="16"/>
  <c r="F191" i="16"/>
  <c r="J191" i="16"/>
  <c r="D195" i="16"/>
  <c r="G195" i="16"/>
  <c r="H195" i="16"/>
  <c r="E195" i="16"/>
  <c r="I195" i="16"/>
  <c r="F195" i="16"/>
  <c r="J195" i="16"/>
  <c r="D199" i="16"/>
  <c r="G199" i="16"/>
  <c r="H199" i="16"/>
  <c r="E199" i="16"/>
  <c r="I199" i="16"/>
  <c r="F199" i="16"/>
  <c r="J199" i="16"/>
  <c r="D203" i="16"/>
  <c r="G203" i="16"/>
  <c r="H203" i="16"/>
  <c r="E203" i="16"/>
  <c r="I203" i="16"/>
  <c r="F203" i="16"/>
  <c r="J203" i="16"/>
  <c r="D207" i="16"/>
  <c r="G207" i="16"/>
  <c r="H207" i="16"/>
  <c r="E207" i="16"/>
  <c r="I207" i="16"/>
  <c r="F207" i="16"/>
  <c r="J207" i="16"/>
  <c r="D211" i="16"/>
  <c r="G211" i="16"/>
  <c r="H211" i="16"/>
  <c r="E211" i="16"/>
  <c r="I211" i="16"/>
  <c r="F211" i="16"/>
  <c r="J211" i="16"/>
  <c r="D215" i="16"/>
  <c r="G215" i="16"/>
  <c r="H215" i="16"/>
  <c r="E215" i="16"/>
  <c r="I215" i="16"/>
  <c r="F215" i="16"/>
  <c r="J215" i="16"/>
  <c r="D219" i="16"/>
  <c r="G219" i="16"/>
  <c r="H219" i="16"/>
  <c r="E219" i="16"/>
  <c r="I219" i="16"/>
  <c r="F219" i="16"/>
  <c r="J219" i="16"/>
  <c r="D223" i="16"/>
  <c r="G223" i="16"/>
  <c r="H223" i="16"/>
  <c r="E223" i="16"/>
  <c r="I223" i="16"/>
  <c r="F223" i="16"/>
  <c r="J223" i="16"/>
  <c r="D227" i="16"/>
  <c r="G227" i="16"/>
  <c r="H227" i="16"/>
  <c r="E227" i="16"/>
  <c r="I227" i="16"/>
  <c r="F227" i="16"/>
  <c r="J227" i="16"/>
  <c r="D231" i="16"/>
  <c r="G231" i="16"/>
  <c r="H231" i="16"/>
  <c r="E231" i="16"/>
  <c r="I231" i="16"/>
  <c r="F231" i="16"/>
  <c r="J231" i="16"/>
  <c r="D235" i="16"/>
  <c r="G235" i="16"/>
  <c r="H235" i="16"/>
  <c r="E235" i="16"/>
  <c r="I235" i="16"/>
  <c r="F235" i="16"/>
  <c r="J235" i="16"/>
  <c r="D239" i="16"/>
  <c r="E239" i="16"/>
  <c r="I239" i="16"/>
  <c r="F239" i="16"/>
  <c r="J239" i="16"/>
  <c r="G239" i="16"/>
  <c r="H239" i="16"/>
  <c r="D243" i="16"/>
  <c r="E243" i="16"/>
  <c r="I243" i="16"/>
  <c r="F243" i="16"/>
  <c r="J243" i="16"/>
  <c r="G243" i="16"/>
  <c r="H243" i="16"/>
  <c r="D247" i="16"/>
  <c r="E247" i="16"/>
  <c r="I247" i="16"/>
  <c r="F247" i="16"/>
  <c r="J247" i="16"/>
  <c r="G247" i="16"/>
  <c r="H247" i="16"/>
  <c r="D251" i="16"/>
  <c r="E251" i="16"/>
  <c r="I251" i="16"/>
  <c r="F251" i="16"/>
  <c r="J251" i="16"/>
  <c r="G251" i="16"/>
  <c r="H251" i="16"/>
  <c r="D255" i="16"/>
  <c r="E255" i="16"/>
  <c r="I255" i="16"/>
  <c r="F255" i="16"/>
  <c r="J255" i="16"/>
  <c r="G255" i="16"/>
  <c r="H255" i="16"/>
  <c r="D259" i="16"/>
  <c r="E259" i="16"/>
  <c r="I259" i="16"/>
  <c r="F259" i="16"/>
  <c r="J259" i="16"/>
  <c r="G259" i="16"/>
  <c r="H259" i="16"/>
  <c r="D263" i="16"/>
  <c r="E263" i="16"/>
  <c r="I263" i="16"/>
  <c r="F263" i="16"/>
  <c r="J263" i="16"/>
  <c r="G263" i="16"/>
  <c r="H263" i="16"/>
  <c r="D267" i="16"/>
  <c r="E267" i="16"/>
  <c r="I267" i="16"/>
  <c r="F267" i="16"/>
  <c r="J267" i="16"/>
  <c r="G267" i="16"/>
  <c r="H267" i="16"/>
  <c r="D271" i="16"/>
  <c r="E271" i="16"/>
  <c r="I271" i="16"/>
  <c r="F271" i="16"/>
  <c r="J271" i="16"/>
  <c r="G271" i="16"/>
  <c r="H271" i="16"/>
  <c r="D275" i="16"/>
  <c r="E275" i="16"/>
  <c r="I275" i="16"/>
  <c r="F275" i="16"/>
  <c r="J275" i="16"/>
  <c r="G275" i="16"/>
  <c r="H275" i="16"/>
  <c r="D279" i="16"/>
  <c r="E279" i="16"/>
  <c r="I279" i="16"/>
  <c r="F279" i="16"/>
  <c r="J279" i="16"/>
  <c r="G279" i="16"/>
  <c r="H279" i="16"/>
  <c r="D283" i="16"/>
  <c r="E283" i="16"/>
  <c r="I283" i="16"/>
  <c r="F283" i="16"/>
  <c r="J283" i="16"/>
  <c r="G283" i="16"/>
  <c r="H283" i="16"/>
  <c r="D287" i="16"/>
  <c r="E287" i="16"/>
  <c r="I287" i="16"/>
  <c r="F287" i="16"/>
  <c r="J287" i="16"/>
  <c r="G287" i="16"/>
  <c r="H287" i="16"/>
  <c r="D291" i="16"/>
  <c r="E291" i="16"/>
  <c r="I291" i="16"/>
  <c r="F291" i="16"/>
  <c r="J291" i="16"/>
  <c r="G291" i="16"/>
  <c r="H291" i="16"/>
  <c r="D295" i="16"/>
  <c r="E295" i="16"/>
  <c r="I295" i="16"/>
  <c r="F295" i="16"/>
  <c r="J295" i="16"/>
  <c r="G295" i="16"/>
  <c r="H295" i="16"/>
  <c r="D299" i="16"/>
  <c r="E299" i="16"/>
  <c r="I299" i="16"/>
  <c r="F299" i="16"/>
  <c r="J299" i="16"/>
  <c r="G299" i="16"/>
  <c r="H299" i="16"/>
  <c r="D303" i="16"/>
  <c r="E303" i="16"/>
  <c r="I303" i="16"/>
  <c r="F303" i="16"/>
  <c r="J303" i="16"/>
  <c r="G303" i="16"/>
  <c r="H303" i="16"/>
  <c r="D307" i="16"/>
  <c r="E307" i="16"/>
  <c r="I307" i="16"/>
  <c r="F307" i="16"/>
  <c r="J307" i="16"/>
  <c r="G307" i="16"/>
  <c r="H307" i="16"/>
  <c r="D311" i="16"/>
  <c r="E311" i="16"/>
  <c r="I311" i="16"/>
  <c r="F311" i="16"/>
  <c r="J311" i="16"/>
  <c r="G311" i="16"/>
  <c r="H311" i="16"/>
  <c r="D315" i="16"/>
  <c r="E315" i="16"/>
  <c r="I315" i="16"/>
  <c r="F315" i="16"/>
  <c r="J315" i="16"/>
  <c r="G315" i="16"/>
  <c r="H315" i="16"/>
  <c r="D319" i="16"/>
  <c r="E319" i="16"/>
  <c r="I319" i="16"/>
  <c r="F319" i="16"/>
  <c r="J319" i="16"/>
  <c r="G319" i="16"/>
  <c r="H319" i="16"/>
  <c r="D323" i="16"/>
  <c r="E323" i="16"/>
  <c r="I323" i="16"/>
  <c r="F323" i="16"/>
  <c r="J323" i="16"/>
  <c r="G323" i="16"/>
  <c r="H323" i="16"/>
  <c r="D327" i="16"/>
  <c r="E327" i="16"/>
  <c r="I327" i="16"/>
  <c r="F327" i="16"/>
  <c r="J327" i="16"/>
  <c r="G327" i="16"/>
  <c r="H327" i="16"/>
  <c r="D331" i="16"/>
  <c r="E331" i="16"/>
  <c r="I331" i="16"/>
  <c r="F331" i="16"/>
  <c r="J331" i="16"/>
  <c r="G331" i="16"/>
  <c r="H331" i="16"/>
  <c r="D335" i="16"/>
  <c r="E335" i="16"/>
  <c r="I335" i="16"/>
  <c r="F335" i="16"/>
  <c r="J335" i="16"/>
  <c r="G335" i="16"/>
  <c r="H335" i="16"/>
  <c r="D339" i="16"/>
  <c r="E339" i="16"/>
  <c r="I339" i="16"/>
  <c r="F339" i="16"/>
  <c r="J339" i="16"/>
  <c r="G339" i="16"/>
  <c r="H339" i="16"/>
  <c r="D343" i="16"/>
  <c r="E343" i="16"/>
  <c r="I343" i="16"/>
  <c r="F343" i="16"/>
  <c r="J343" i="16"/>
  <c r="G343" i="16"/>
  <c r="H343" i="16"/>
  <c r="D347" i="16"/>
  <c r="E347" i="16"/>
  <c r="I347" i="16"/>
  <c r="F347" i="16"/>
  <c r="J347" i="16"/>
  <c r="H347" i="16"/>
  <c r="G347" i="16"/>
  <c r="D351" i="16"/>
  <c r="E351" i="16"/>
  <c r="I351" i="16"/>
  <c r="F351" i="16"/>
  <c r="J351" i="16"/>
  <c r="G351" i="16"/>
  <c r="H351" i="16"/>
  <c r="D355" i="16"/>
  <c r="E355" i="16"/>
  <c r="I355" i="16"/>
  <c r="F355" i="16"/>
  <c r="J355" i="16"/>
  <c r="G355" i="16"/>
  <c r="H355" i="16"/>
  <c r="D359" i="16"/>
  <c r="E359" i="16"/>
  <c r="I359" i="16"/>
  <c r="F359" i="16"/>
  <c r="J359" i="16"/>
  <c r="G359" i="16"/>
  <c r="H359" i="16"/>
  <c r="D363" i="16"/>
  <c r="E363" i="16"/>
  <c r="I363" i="16"/>
  <c r="F363" i="16"/>
  <c r="J363" i="16"/>
  <c r="G363" i="16"/>
  <c r="H363" i="16"/>
  <c r="D367" i="16"/>
  <c r="E367" i="16"/>
  <c r="I367" i="16"/>
  <c r="F367" i="16"/>
  <c r="J367" i="16"/>
  <c r="G367" i="16"/>
  <c r="H367" i="16"/>
  <c r="D371" i="16"/>
  <c r="E371" i="16"/>
  <c r="I371" i="16"/>
  <c r="F371" i="16"/>
  <c r="J371" i="16"/>
  <c r="G371" i="16"/>
  <c r="H371" i="16"/>
  <c r="D375" i="16"/>
  <c r="E375" i="16"/>
  <c r="I375" i="16"/>
  <c r="F375" i="16"/>
  <c r="J375" i="16"/>
  <c r="G375" i="16"/>
  <c r="H375" i="16"/>
  <c r="D379" i="16"/>
  <c r="E379" i="16"/>
  <c r="I379" i="16"/>
  <c r="F379" i="16"/>
  <c r="J379" i="16"/>
  <c r="G379" i="16"/>
  <c r="H379" i="16"/>
  <c r="D383" i="16"/>
  <c r="E383" i="16"/>
  <c r="I383" i="16"/>
  <c r="F383" i="16"/>
  <c r="J383" i="16"/>
  <c r="G383" i="16"/>
  <c r="H383" i="16"/>
  <c r="D387" i="16"/>
  <c r="E387" i="16"/>
  <c r="I387" i="16"/>
  <c r="F387" i="16"/>
  <c r="J387" i="16"/>
  <c r="G387" i="16"/>
  <c r="H387" i="16"/>
  <c r="D391" i="16"/>
  <c r="E391" i="16"/>
  <c r="I391" i="16"/>
  <c r="F391" i="16"/>
  <c r="J391" i="16"/>
  <c r="G391" i="16"/>
  <c r="H391" i="16"/>
  <c r="D395" i="16"/>
  <c r="E395" i="16"/>
  <c r="I395" i="16"/>
  <c r="F395" i="16"/>
  <c r="J395" i="16"/>
  <c r="G395" i="16"/>
  <c r="H395" i="16"/>
  <c r="D399" i="16"/>
  <c r="E399" i="16"/>
  <c r="I399" i="16"/>
  <c r="F399" i="16"/>
  <c r="J399" i="16"/>
  <c r="G399" i="16"/>
  <c r="H399" i="16"/>
  <c r="D12" i="16"/>
  <c r="E12" i="16"/>
  <c r="I12" i="16"/>
  <c r="F12" i="16"/>
  <c r="J12" i="16"/>
  <c r="G12" i="16"/>
  <c r="H12" i="16"/>
  <c r="D16" i="16"/>
  <c r="E16" i="16"/>
  <c r="I16" i="16"/>
  <c r="F16" i="16"/>
  <c r="J16" i="16"/>
  <c r="G16" i="16"/>
  <c r="H16" i="16"/>
  <c r="D20" i="16"/>
  <c r="E20" i="16"/>
  <c r="I20" i="16"/>
  <c r="F20" i="16"/>
  <c r="J20" i="16"/>
  <c r="G20" i="16"/>
  <c r="H20" i="16"/>
  <c r="D24" i="16"/>
  <c r="E24" i="16"/>
  <c r="I24" i="16"/>
  <c r="F24" i="16"/>
  <c r="J24" i="16"/>
  <c r="G24" i="16"/>
  <c r="H24" i="16"/>
  <c r="D28" i="16"/>
  <c r="E28" i="16"/>
  <c r="I28" i="16"/>
  <c r="F28" i="16"/>
  <c r="J28" i="16"/>
  <c r="G28" i="16"/>
  <c r="H28" i="16"/>
  <c r="D32" i="16"/>
  <c r="E32" i="16"/>
  <c r="I32" i="16"/>
  <c r="F32" i="16"/>
  <c r="J32" i="16"/>
  <c r="G32" i="16"/>
  <c r="H32" i="16"/>
  <c r="D36" i="16"/>
  <c r="E36" i="16"/>
  <c r="I36" i="16"/>
  <c r="F36" i="16"/>
  <c r="J36" i="16"/>
  <c r="G36" i="16"/>
  <c r="H36" i="16"/>
  <c r="E40" i="16"/>
  <c r="I40" i="16"/>
  <c r="F40" i="16"/>
  <c r="J40" i="16"/>
  <c r="G40" i="16"/>
  <c r="H40" i="16"/>
  <c r="D44" i="16"/>
  <c r="E44" i="16"/>
  <c r="I44" i="16"/>
  <c r="F44" i="16"/>
  <c r="J44" i="16"/>
  <c r="G44" i="16"/>
  <c r="H44" i="16"/>
  <c r="E48" i="16"/>
  <c r="I48" i="16"/>
  <c r="F48" i="16"/>
  <c r="J48" i="16"/>
  <c r="G48" i="16"/>
  <c r="H48" i="16"/>
  <c r="D52" i="16"/>
  <c r="E52" i="16"/>
  <c r="I52" i="16"/>
  <c r="F52" i="16"/>
  <c r="J52" i="16"/>
  <c r="G52" i="16"/>
  <c r="H52" i="16"/>
  <c r="E56" i="16"/>
  <c r="I56" i="16"/>
  <c r="F56" i="16"/>
  <c r="J56" i="16"/>
  <c r="G56" i="16"/>
  <c r="H56" i="16"/>
  <c r="D60" i="16"/>
  <c r="E60" i="16"/>
  <c r="I60" i="16"/>
  <c r="F60" i="16"/>
  <c r="J60" i="16"/>
  <c r="G60" i="16"/>
  <c r="H60" i="16"/>
  <c r="D64" i="16"/>
  <c r="E64" i="16"/>
  <c r="I64" i="16"/>
  <c r="F64" i="16"/>
  <c r="J64" i="16"/>
  <c r="G64" i="16"/>
  <c r="H64" i="16"/>
  <c r="D68" i="16"/>
  <c r="H68" i="16"/>
  <c r="E68" i="16"/>
  <c r="I68" i="16"/>
  <c r="F68" i="16"/>
  <c r="J68" i="16"/>
  <c r="G68" i="16"/>
  <c r="D72" i="16"/>
  <c r="H72" i="16"/>
  <c r="E72" i="16"/>
  <c r="I72" i="16"/>
  <c r="F72" i="16"/>
  <c r="J72" i="16"/>
  <c r="G72" i="16"/>
  <c r="D76" i="16"/>
  <c r="H76" i="16"/>
  <c r="E76" i="16"/>
  <c r="I76" i="16"/>
  <c r="F76" i="16"/>
  <c r="J76" i="16"/>
  <c r="G76" i="16"/>
  <c r="H80" i="16"/>
  <c r="E80" i="16"/>
  <c r="I80" i="16"/>
  <c r="F80" i="16"/>
  <c r="J80" i="16"/>
  <c r="G80" i="16"/>
  <c r="D84" i="16"/>
  <c r="H84" i="16"/>
  <c r="E84" i="16"/>
  <c r="I84" i="16"/>
  <c r="F84" i="16"/>
  <c r="J84" i="16"/>
  <c r="G84" i="16"/>
  <c r="H88" i="16"/>
  <c r="E88" i="16"/>
  <c r="I88" i="16"/>
  <c r="F88" i="16"/>
  <c r="J88" i="16"/>
  <c r="G88" i="16"/>
  <c r="D92" i="16"/>
  <c r="H92" i="16"/>
  <c r="E92" i="16"/>
  <c r="I92" i="16"/>
  <c r="F92" i="16"/>
  <c r="J92" i="16"/>
  <c r="G92" i="16"/>
  <c r="H96" i="16"/>
  <c r="E96" i="16"/>
  <c r="I96" i="16"/>
  <c r="F96" i="16"/>
  <c r="J96" i="16"/>
  <c r="G96" i="16"/>
  <c r="H100" i="16"/>
  <c r="E100" i="16"/>
  <c r="I100" i="16"/>
  <c r="F100" i="16"/>
  <c r="J100" i="16"/>
  <c r="G100" i="16"/>
  <c r="H104" i="16"/>
  <c r="E104" i="16"/>
  <c r="I104" i="16"/>
  <c r="F104" i="16"/>
  <c r="J104" i="16"/>
  <c r="G104" i="16"/>
  <c r="H108" i="16"/>
  <c r="E108" i="16"/>
  <c r="I108" i="16"/>
  <c r="F108" i="16"/>
  <c r="J108" i="16"/>
  <c r="G108" i="16"/>
  <c r="H112" i="16"/>
  <c r="E112" i="16"/>
  <c r="I112" i="16"/>
  <c r="F112" i="16"/>
  <c r="J112" i="16"/>
  <c r="G112" i="16"/>
  <c r="H116" i="16"/>
  <c r="E116" i="16"/>
  <c r="I116" i="16"/>
  <c r="F116" i="16"/>
  <c r="J116" i="16"/>
  <c r="G116" i="16"/>
  <c r="H120" i="16"/>
  <c r="E120" i="16"/>
  <c r="I120" i="16"/>
  <c r="F120" i="16"/>
  <c r="J120" i="16"/>
  <c r="G120" i="16"/>
  <c r="F124" i="16"/>
  <c r="J124" i="16"/>
  <c r="G124" i="16"/>
  <c r="H124" i="16"/>
  <c r="E124" i="16"/>
  <c r="I124" i="16"/>
  <c r="F128" i="16"/>
  <c r="J128" i="16"/>
  <c r="G128" i="16"/>
  <c r="H128" i="16"/>
  <c r="E128" i="16"/>
  <c r="I128" i="16"/>
  <c r="F132" i="16"/>
  <c r="J132" i="16"/>
  <c r="G132" i="16"/>
  <c r="H132" i="16"/>
  <c r="E132" i="16"/>
  <c r="I132" i="16"/>
  <c r="F136" i="16"/>
  <c r="J136" i="16"/>
  <c r="G136" i="16"/>
  <c r="H136" i="16"/>
  <c r="E136" i="16"/>
  <c r="I136" i="16"/>
  <c r="F140" i="16"/>
  <c r="J140" i="16"/>
  <c r="G140" i="16"/>
  <c r="H140" i="16"/>
  <c r="E140" i="16"/>
  <c r="I140" i="16"/>
  <c r="F144" i="16"/>
  <c r="J144" i="16"/>
  <c r="G144" i="16"/>
  <c r="H144" i="16"/>
  <c r="E144" i="16"/>
  <c r="I144" i="16"/>
  <c r="F148" i="16"/>
  <c r="J148" i="16"/>
  <c r="G148" i="16"/>
  <c r="H148" i="16"/>
  <c r="E148" i="16"/>
  <c r="I148" i="16"/>
  <c r="F152" i="16"/>
  <c r="J152" i="16"/>
  <c r="G152" i="16"/>
  <c r="H152" i="16"/>
  <c r="E152" i="16"/>
  <c r="I152" i="16"/>
  <c r="F156" i="16"/>
  <c r="J156" i="16"/>
  <c r="G156" i="16"/>
  <c r="H156" i="16"/>
  <c r="E156" i="16"/>
  <c r="I156" i="16"/>
  <c r="F160" i="16"/>
  <c r="J160" i="16"/>
  <c r="G160" i="16"/>
  <c r="H160" i="16"/>
  <c r="E160" i="16"/>
  <c r="I160" i="16"/>
  <c r="F164" i="16"/>
  <c r="J164" i="16"/>
  <c r="G164" i="16"/>
  <c r="H164" i="16"/>
  <c r="E164" i="16"/>
  <c r="I164" i="16"/>
  <c r="F168" i="16"/>
  <c r="J168" i="16"/>
  <c r="G168" i="16"/>
  <c r="H168" i="16"/>
  <c r="E168" i="16"/>
  <c r="I168" i="16"/>
  <c r="F172" i="16"/>
  <c r="J172" i="16"/>
  <c r="G172" i="16"/>
  <c r="H172" i="16"/>
  <c r="E172" i="16"/>
  <c r="I172" i="16"/>
  <c r="F176" i="16"/>
  <c r="J176" i="16"/>
  <c r="G176" i="16"/>
  <c r="H176" i="16"/>
  <c r="E176" i="16"/>
  <c r="I176" i="16"/>
  <c r="F180" i="16"/>
  <c r="I180" i="16"/>
  <c r="E180" i="16"/>
  <c r="J180" i="16"/>
  <c r="G180" i="16"/>
  <c r="H180" i="16"/>
  <c r="E184" i="16"/>
  <c r="I184" i="16"/>
  <c r="F184" i="16"/>
  <c r="J184" i="16"/>
  <c r="G184" i="16"/>
  <c r="H184" i="16"/>
  <c r="E188" i="16"/>
  <c r="I188" i="16"/>
  <c r="F188" i="16"/>
  <c r="J188" i="16"/>
  <c r="G188" i="16"/>
  <c r="H188" i="16"/>
  <c r="E192" i="16"/>
  <c r="I192" i="16"/>
  <c r="F192" i="16"/>
  <c r="J192" i="16"/>
  <c r="G192" i="16"/>
  <c r="H192" i="16"/>
  <c r="E196" i="16"/>
  <c r="I196" i="16"/>
  <c r="F196" i="16"/>
  <c r="J196" i="16"/>
  <c r="G196" i="16"/>
  <c r="H196" i="16"/>
  <c r="E200" i="16"/>
  <c r="I200" i="16"/>
  <c r="F200" i="16"/>
  <c r="J200" i="16"/>
  <c r="G200" i="16"/>
  <c r="H200" i="16"/>
  <c r="E204" i="16"/>
  <c r="I204" i="16"/>
  <c r="F204" i="16"/>
  <c r="J204" i="16"/>
  <c r="G204" i="16"/>
  <c r="H204" i="16"/>
  <c r="E208" i="16"/>
  <c r="I208" i="16"/>
  <c r="F208" i="16"/>
  <c r="J208" i="16"/>
  <c r="G208" i="16"/>
  <c r="H208" i="16"/>
  <c r="E212" i="16"/>
  <c r="I212" i="16"/>
  <c r="F212" i="16"/>
  <c r="J212" i="16"/>
  <c r="G212" i="16"/>
  <c r="H212" i="16"/>
  <c r="E216" i="16"/>
  <c r="I216" i="16"/>
  <c r="F216" i="16"/>
  <c r="J216" i="16"/>
  <c r="G216" i="16"/>
  <c r="H216" i="16"/>
  <c r="E220" i="16"/>
  <c r="I220" i="16"/>
  <c r="F220" i="16"/>
  <c r="J220" i="16"/>
  <c r="G220" i="16"/>
  <c r="H220" i="16"/>
  <c r="E224" i="16"/>
  <c r="I224" i="16"/>
  <c r="F224" i="16"/>
  <c r="J224" i="16"/>
  <c r="G224" i="16"/>
  <c r="H224" i="16"/>
  <c r="E228" i="16"/>
  <c r="I228" i="16"/>
  <c r="F228" i="16"/>
  <c r="J228" i="16"/>
  <c r="G228" i="16"/>
  <c r="H228" i="16"/>
  <c r="E232" i="16"/>
  <c r="I232" i="16"/>
  <c r="F232" i="16"/>
  <c r="J232" i="16"/>
  <c r="G232" i="16"/>
  <c r="H232" i="16"/>
  <c r="E236" i="16"/>
  <c r="I236" i="16"/>
  <c r="F236" i="16"/>
  <c r="J236" i="16"/>
  <c r="H236" i="16"/>
  <c r="G236" i="16"/>
  <c r="D240" i="16"/>
  <c r="G240" i="16"/>
  <c r="H240" i="16"/>
  <c r="E240" i="16"/>
  <c r="I240" i="16"/>
  <c r="F240" i="16"/>
  <c r="J240" i="16"/>
  <c r="D244" i="16"/>
  <c r="G244" i="16"/>
  <c r="H244" i="16"/>
  <c r="E244" i="16"/>
  <c r="I244" i="16"/>
  <c r="F244" i="16"/>
  <c r="J244" i="16"/>
  <c r="D248" i="16"/>
  <c r="G248" i="16"/>
  <c r="H248" i="16"/>
  <c r="E248" i="16"/>
  <c r="I248" i="16"/>
  <c r="F248" i="16"/>
  <c r="J248" i="16"/>
  <c r="D252" i="16"/>
  <c r="G252" i="16"/>
  <c r="H252" i="16"/>
  <c r="E252" i="16"/>
  <c r="I252" i="16"/>
  <c r="F252" i="16"/>
  <c r="J252" i="16"/>
  <c r="D256" i="16"/>
  <c r="G256" i="16"/>
  <c r="H256" i="16"/>
  <c r="E256" i="16"/>
  <c r="I256" i="16"/>
  <c r="F256" i="16"/>
  <c r="J256" i="16"/>
  <c r="D260" i="16"/>
  <c r="G260" i="16"/>
  <c r="H260" i="16"/>
  <c r="E260" i="16"/>
  <c r="I260" i="16"/>
  <c r="F260" i="16"/>
  <c r="J260" i="16"/>
  <c r="D264" i="16"/>
  <c r="G264" i="16"/>
  <c r="H264" i="16"/>
  <c r="E264" i="16"/>
  <c r="I264" i="16"/>
  <c r="F264" i="16"/>
  <c r="J264" i="16"/>
  <c r="D268" i="16"/>
  <c r="G268" i="16"/>
  <c r="H268" i="16"/>
  <c r="E268" i="16"/>
  <c r="I268" i="16"/>
  <c r="F268" i="16"/>
  <c r="J268" i="16"/>
  <c r="D272" i="16"/>
  <c r="G272" i="16"/>
  <c r="H272" i="16"/>
  <c r="E272" i="16"/>
  <c r="I272" i="16"/>
  <c r="F272" i="16"/>
  <c r="J272" i="16"/>
  <c r="D276" i="16"/>
  <c r="G276" i="16"/>
  <c r="H276" i="16"/>
  <c r="E276" i="16"/>
  <c r="I276" i="16"/>
  <c r="F276" i="16"/>
  <c r="J276" i="16"/>
  <c r="D280" i="16"/>
  <c r="G280" i="16"/>
  <c r="H280" i="16"/>
  <c r="E280" i="16"/>
  <c r="I280" i="16"/>
  <c r="F280" i="16"/>
  <c r="J280" i="16"/>
  <c r="D284" i="16"/>
  <c r="G284" i="16"/>
  <c r="H284" i="16"/>
  <c r="E284" i="16"/>
  <c r="I284" i="16"/>
  <c r="F284" i="16"/>
  <c r="J284" i="16"/>
  <c r="G288" i="16"/>
  <c r="H288" i="16"/>
  <c r="E288" i="16"/>
  <c r="I288" i="16"/>
  <c r="F288" i="16"/>
  <c r="J288" i="16"/>
  <c r="G292" i="16"/>
  <c r="H292" i="16"/>
  <c r="E292" i="16"/>
  <c r="I292" i="16"/>
  <c r="F292" i="16"/>
  <c r="J292" i="16"/>
  <c r="G296" i="16"/>
  <c r="H296" i="16"/>
  <c r="E296" i="16"/>
  <c r="I296" i="16"/>
  <c r="F296" i="16"/>
  <c r="J296" i="16"/>
  <c r="D300" i="16"/>
  <c r="G300" i="16"/>
  <c r="H300" i="16"/>
  <c r="E300" i="16"/>
  <c r="I300" i="16"/>
  <c r="F300" i="16"/>
  <c r="J300" i="16"/>
  <c r="D304" i="16"/>
  <c r="G304" i="16"/>
  <c r="H304" i="16"/>
  <c r="E304" i="16"/>
  <c r="I304" i="16"/>
  <c r="F304" i="16"/>
  <c r="J304" i="16"/>
  <c r="D308" i="16"/>
  <c r="G308" i="16"/>
  <c r="H308" i="16"/>
  <c r="E308" i="16"/>
  <c r="I308" i="16"/>
  <c r="F308" i="16"/>
  <c r="J308" i="16"/>
  <c r="D312" i="16"/>
  <c r="G312" i="16"/>
  <c r="H312" i="16"/>
  <c r="E312" i="16"/>
  <c r="I312" i="16"/>
  <c r="F312" i="16"/>
  <c r="J312" i="16"/>
  <c r="D316" i="16"/>
  <c r="G316" i="16"/>
  <c r="H316" i="16"/>
  <c r="E316" i="16"/>
  <c r="I316" i="16"/>
  <c r="F316" i="16"/>
  <c r="J316" i="16"/>
  <c r="D320" i="16"/>
  <c r="G320" i="16"/>
  <c r="H320" i="16"/>
  <c r="E320" i="16"/>
  <c r="I320" i="16"/>
  <c r="F320" i="16"/>
  <c r="J320" i="16"/>
  <c r="G324" i="16"/>
  <c r="H324" i="16"/>
  <c r="E324" i="16"/>
  <c r="I324" i="16"/>
  <c r="F324" i="16"/>
  <c r="J324" i="16"/>
  <c r="G328" i="16"/>
  <c r="H328" i="16"/>
  <c r="E328" i="16"/>
  <c r="I328" i="16"/>
  <c r="F328" i="16"/>
  <c r="J328" i="16"/>
  <c r="G332" i="16"/>
  <c r="H332" i="16"/>
  <c r="E332" i="16"/>
  <c r="I332" i="16"/>
  <c r="F332" i="16"/>
  <c r="J332" i="16"/>
  <c r="D336" i="16"/>
  <c r="G336" i="16"/>
  <c r="H336" i="16"/>
  <c r="E336" i="16"/>
  <c r="I336" i="16"/>
  <c r="F336" i="16"/>
  <c r="J336" i="16"/>
  <c r="D340" i="16"/>
  <c r="G340" i="16"/>
  <c r="H340" i="16"/>
  <c r="E340" i="16"/>
  <c r="I340" i="16"/>
  <c r="F340" i="16"/>
  <c r="J340" i="16"/>
  <c r="D344" i="16"/>
  <c r="G344" i="16"/>
  <c r="H344" i="16"/>
  <c r="E344" i="16"/>
  <c r="I344" i="16"/>
  <c r="F344" i="16"/>
  <c r="J344" i="16"/>
  <c r="D348" i="16"/>
  <c r="G348" i="16"/>
  <c r="H348" i="16"/>
  <c r="F348" i="16"/>
  <c r="J348" i="16"/>
  <c r="I348" i="16"/>
  <c r="E348" i="16"/>
  <c r="D352" i="16"/>
  <c r="G352" i="16"/>
  <c r="H352" i="16"/>
  <c r="E352" i="16"/>
  <c r="I352" i="16"/>
  <c r="F352" i="16"/>
  <c r="J352" i="16"/>
  <c r="D356" i="16"/>
  <c r="G356" i="16"/>
  <c r="H356" i="16"/>
  <c r="E356" i="16"/>
  <c r="I356" i="16"/>
  <c r="F356" i="16"/>
  <c r="J356" i="16"/>
  <c r="D360" i="16"/>
  <c r="G360" i="16"/>
  <c r="H360" i="16"/>
  <c r="E360" i="16"/>
  <c r="I360" i="16"/>
  <c r="F360" i="16"/>
  <c r="J360" i="16"/>
  <c r="D364" i="16"/>
  <c r="G364" i="16"/>
  <c r="H364" i="16"/>
  <c r="E364" i="16"/>
  <c r="I364" i="16"/>
  <c r="F364" i="16"/>
  <c r="J364" i="16"/>
  <c r="D368" i="16"/>
  <c r="G368" i="16"/>
  <c r="H368" i="16"/>
  <c r="E368" i="16"/>
  <c r="I368" i="16"/>
  <c r="F368" i="16"/>
  <c r="J368" i="16"/>
  <c r="D372" i="16"/>
  <c r="G372" i="16"/>
  <c r="H372" i="16"/>
  <c r="E372" i="16"/>
  <c r="I372" i="16"/>
  <c r="F372" i="16"/>
  <c r="J372" i="16"/>
  <c r="D376" i="16"/>
  <c r="G376" i="16"/>
  <c r="H376" i="16"/>
  <c r="E376" i="16"/>
  <c r="I376" i="16"/>
  <c r="F376" i="16"/>
  <c r="J376" i="16"/>
  <c r="D380" i="16"/>
  <c r="G380" i="16"/>
  <c r="H380" i="16"/>
  <c r="E380" i="16"/>
  <c r="I380" i="16"/>
  <c r="F380" i="16"/>
  <c r="J380" i="16"/>
  <c r="D384" i="16"/>
  <c r="G384" i="16"/>
  <c r="H384" i="16"/>
  <c r="E384" i="16"/>
  <c r="I384" i="16"/>
  <c r="F384" i="16"/>
  <c r="J384" i="16"/>
  <c r="D388" i="16"/>
  <c r="G388" i="16"/>
  <c r="H388" i="16"/>
  <c r="E388" i="16"/>
  <c r="I388" i="16"/>
  <c r="F388" i="16"/>
  <c r="J388" i="16"/>
  <c r="D392" i="16"/>
  <c r="G392" i="16"/>
  <c r="H392" i="16"/>
  <c r="E392" i="16"/>
  <c r="I392" i="16"/>
  <c r="F392" i="16"/>
  <c r="J392" i="16"/>
  <c r="D396" i="16"/>
  <c r="G396" i="16"/>
  <c r="H396" i="16"/>
  <c r="E396" i="16"/>
  <c r="I396" i="16"/>
  <c r="F396" i="16"/>
  <c r="J396" i="16"/>
  <c r="D400" i="16"/>
  <c r="G400" i="16"/>
  <c r="H400" i="16"/>
  <c r="E400" i="16"/>
  <c r="I400" i="16"/>
  <c r="F400" i="16"/>
  <c r="J400" i="16"/>
  <c r="G13" i="16"/>
  <c r="H13" i="16"/>
  <c r="E13" i="16"/>
  <c r="I13" i="16"/>
  <c r="F13" i="16"/>
  <c r="J13" i="16"/>
  <c r="G17" i="16"/>
  <c r="H17" i="16"/>
  <c r="E17" i="16"/>
  <c r="I17" i="16"/>
  <c r="F17" i="16"/>
  <c r="J17" i="16"/>
  <c r="G21" i="16"/>
  <c r="H21" i="16"/>
  <c r="E21" i="16"/>
  <c r="I21" i="16"/>
  <c r="F21" i="16"/>
  <c r="J21" i="16"/>
  <c r="G25" i="16"/>
  <c r="H25" i="16"/>
  <c r="E25" i="16"/>
  <c r="I25" i="16"/>
  <c r="F25" i="16"/>
  <c r="J25" i="16"/>
  <c r="G29" i="16"/>
  <c r="H29" i="16"/>
  <c r="E29" i="16"/>
  <c r="I29" i="16"/>
  <c r="F29" i="16"/>
  <c r="J29" i="16"/>
  <c r="G33" i="16"/>
  <c r="H33" i="16"/>
  <c r="E33" i="16"/>
  <c r="I33" i="16"/>
  <c r="F33" i="16"/>
  <c r="J33" i="16"/>
  <c r="G37" i="16"/>
  <c r="H37" i="16"/>
  <c r="E37" i="16"/>
  <c r="I37" i="16"/>
  <c r="F37" i="16"/>
  <c r="J37" i="16"/>
  <c r="G41" i="16"/>
  <c r="H41" i="16"/>
  <c r="E41" i="16"/>
  <c r="I41" i="16"/>
  <c r="F41" i="16"/>
  <c r="J41" i="16"/>
  <c r="G45" i="16"/>
  <c r="H45" i="16"/>
  <c r="E45" i="16"/>
  <c r="I45" i="16"/>
  <c r="F45" i="16"/>
  <c r="J45" i="16"/>
  <c r="G49" i="16"/>
  <c r="H49" i="16"/>
  <c r="E49" i="16"/>
  <c r="I49" i="16"/>
  <c r="F49" i="16"/>
  <c r="J49" i="16"/>
  <c r="G53" i="16"/>
  <c r="H53" i="16"/>
  <c r="E53" i="16"/>
  <c r="I53" i="16"/>
  <c r="F53" i="16"/>
  <c r="J53" i="16"/>
  <c r="G57" i="16"/>
  <c r="H57" i="16"/>
  <c r="E57" i="16"/>
  <c r="I57" i="16"/>
  <c r="F57" i="16"/>
  <c r="J57" i="16"/>
  <c r="G61" i="16"/>
  <c r="H61" i="16"/>
  <c r="E61" i="16"/>
  <c r="I61" i="16"/>
  <c r="F61" i="16"/>
  <c r="J61" i="16"/>
  <c r="G65" i="16"/>
  <c r="H65" i="16"/>
  <c r="E65" i="16"/>
  <c r="I65" i="16"/>
  <c r="F65" i="16"/>
  <c r="J65" i="16"/>
  <c r="F69" i="16"/>
  <c r="J69" i="16"/>
  <c r="G69" i="16"/>
  <c r="H69" i="16"/>
  <c r="E69" i="16"/>
  <c r="I69" i="16"/>
  <c r="F73" i="16"/>
  <c r="J73" i="16"/>
  <c r="G73" i="16"/>
  <c r="H73" i="16"/>
  <c r="E73" i="16"/>
  <c r="I73" i="16"/>
  <c r="F77" i="16"/>
  <c r="J77" i="16"/>
  <c r="G77" i="16"/>
  <c r="H77" i="16"/>
  <c r="E77" i="16"/>
  <c r="I77" i="16"/>
  <c r="F81" i="16"/>
  <c r="J81" i="16"/>
  <c r="G81" i="16"/>
  <c r="H81" i="16"/>
  <c r="E81" i="16"/>
  <c r="I81" i="16"/>
  <c r="F85" i="16"/>
  <c r="J85" i="16"/>
  <c r="G85" i="16"/>
  <c r="H85" i="16"/>
  <c r="E85" i="16"/>
  <c r="I85" i="16"/>
  <c r="F89" i="16"/>
  <c r="J89" i="16"/>
  <c r="G89" i="16"/>
  <c r="H89" i="16"/>
  <c r="E89" i="16"/>
  <c r="I89" i="16"/>
  <c r="F93" i="16"/>
  <c r="J93" i="16"/>
  <c r="G93" i="16"/>
  <c r="H93" i="16"/>
  <c r="E93" i="16"/>
  <c r="I93" i="16"/>
  <c r="D97" i="16"/>
  <c r="F97" i="16"/>
  <c r="J97" i="16"/>
  <c r="G97" i="16"/>
  <c r="H97" i="16"/>
  <c r="E97" i="16"/>
  <c r="I97" i="16"/>
  <c r="D101" i="16"/>
  <c r="F101" i="16"/>
  <c r="J101" i="16"/>
  <c r="G101" i="16"/>
  <c r="H101" i="16"/>
  <c r="E101" i="16"/>
  <c r="I101" i="16"/>
  <c r="F105" i="16"/>
  <c r="J105" i="16"/>
  <c r="G105" i="16"/>
  <c r="H105" i="16"/>
  <c r="E105" i="16"/>
  <c r="I105" i="16"/>
  <c r="D109" i="16"/>
  <c r="F109" i="16"/>
  <c r="J109" i="16"/>
  <c r="G109" i="16"/>
  <c r="H109" i="16"/>
  <c r="E109" i="16"/>
  <c r="I109" i="16"/>
  <c r="F113" i="16"/>
  <c r="J113" i="16"/>
  <c r="G113" i="16"/>
  <c r="H113" i="16"/>
  <c r="E113" i="16"/>
  <c r="I113" i="16"/>
  <c r="D117" i="16"/>
  <c r="F117" i="16"/>
  <c r="J117" i="16"/>
  <c r="G117" i="16"/>
  <c r="H117" i="16"/>
  <c r="E117" i="16"/>
  <c r="I117" i="16"/>
  <c r="F121" i="16"/>
  <c r="J121" i="16"/>
  <c r="G121" i="16"/>
  <c r="E121" i="16"/>
  <c r="I121" i="16"/>
  <c r="H121" i="16"/>
  <c r="D125" i="16"/>
  <c r="H125" i="16"/>
  <c r="E125" i="16"/>
  <c r="I125" i="16"/>
  <c r="F125" i="16"/>
  <c r="J125" i="16"/>
  <c r="G125" i="16"/>
  <c r="H129" i="16"/>
  <c r="E129" i="16"/>
  <c r="I129" i="16"/>
  <c r="F129" i="16"/>
  <c r="J129" i="16"/>
  <c r="G129" i="16"/>
  <c r="D133" i="16"/>
  <c r="H133" i="16"/>
  <c r="E133" i="16"/>
  <c r="I133" i="16"/>
  <c r="F133" i="16"/>
  <c r="J133" i="16"/>
  <c r="G133" i="16"/>
  <c r="H137" i="16"/>
  <c r="E137" i="16"/>
  <c r="I137" i="16"/>
  <c r="F137" i="16"/>
  <c r="J137" i="16"/>
  <c r="G137" i="16"/>
  <c r="D141" i="16"/>
  <c r="H141" i="16"/>
  <c r="E141" i="16"/>
  <c r="I141" i="16"/>
  <c r="F141" i="16"/>
  <c r="J141" i="16"/>
  <c r="G141" i="16"/>
  <c r="H145" i="16"/>
  <c r="E145" i="16"/>
  <c r="I145" i="16"/>
  <c r="F145" i="16"/>
  <c r="J145" i="16"/>
  <c r="G145" i="16"/>
  <c r="D149" i="16"/>
  <c r="H149" i="16"/>
  <c r="E149" i="16"/>
  <c r="I149" i="16"/>
  <c r="F149" i="16"/>
  <c r="J149" i="16"/>
  <c r="G149" i="16"/>
  <c r="H153" i="16"/>
  <c r="E153" i="16"/>
  <c r="I153" i="16"/>
  <c r="F153" i="16"/>
  <c r="J153" i="16"/>
  <c r="G153" i="16"/>
  <c r="D157" i="16"/>
  <c r="H157" i="16"/>
  <c r="E157" i="16"/>
  <c r="I157" i="16"/>
  <c r="F157" i="16"/>
  <c r="J157" i="16"/>
  <c r="G157" i="16"/>
  <c r="H161" i="16"/>
  <c r="E161" i="16"/>
  <c r="I161" i="16"/>
  <c r="F161" i="16"/>
  <c r="J161" i="16"/>
  <c r="G161" i="16"/>
  <c r="D165" i="16"/>
  <c r="H165" i="16"/>
  <c r="E165" i="16"/>
  <c r="I165" i="16"/>
  <c r="F165" i="16"/>
  <c r="J165" i="16"/>
  <c r="G165" i="16"/>
  <c r="H169" i="16"/>
  <c r="E169" i="16"/>
  <c r="I169" i="16"/>
  <c r="F169" i="16"/>
  <c r="J169" i="16"/>
  <c r="G169" i="16"/>
  <c r="D173" i="16"/>
  <c r="H173" i="16"/>
  <c r="E173" i="16"/>
  <c r="I173" i="16"/>
  <c r="F173" i="16"/>
  <c r="J173" i="16"/>
  <c r="G173" i="16"/>
  <c r="H177" i="16"/>
  <c r="E177" i="16"/>
  <c r="I177" i="16"/>
  <c r="F177" i="16"/>
  <c r="J177" i="16"/>
  <c r="G177" i="16"/>
  <c r="D181" i="16"/>
  <c r="G181" i="16"/>
  <c r="H181" i="16"/>
  <c r="E181" i="16"/>
  <c r="I181" i="16"/>
  <c r="F181" i="16"/>
  <c r="J181" i="16"/>
  <c r="G185" i="16"/>
  <c r="H185" i="16"/>
  <c r="E185" i="16"/>
  <c r="I185" i="16"/>
  <c r="F185" i="16"/>
  <c r="J185" i="16"/>
  <c r="G189" i="16"/>
  <c r="H189" i="16"/>
  <c r="E189" i="16"/>
  <c r="I189" i="16"/>
  <c r="F189" i="16"/>
  <c r="J189" i="16"/>
  <c r="G193" i="16"/>
  <c r="H193" i="16"/>
  <c r="E193" i="16"/>
  <c r="I193" i="16"/>
  <c r="F193" i="16"/>
  <c r="J193" i="16"/>
  <c r="G197" i="16"/>
  <c r="H197" i="16"/>
  <c r="E197" i="16"/>
  <c r="I197" i="16"/>
  <c r="F197" i="16"/>
  <c r="J197" i="16"/>
  <c r="G201" i="16"/>
  <c r="H201" i="16"/>
  <c r="E201" i="16"/>
  <c r="I201" i="16"/>
  <c r="F201" i="16"/>
  <c r="J201" i="16"/>
  <c r="G205" i="16"/>
  <c r="H205" i="16"/>
  <c r="E205" i="16"/>
  <c r="I205" i="16"/>
  <c r="F205" i="16"/>
  <c r="J205" i="16"/>
  <c r="G209" i="16"/>
  <c r="H209" i="16"/>
  <c r="E209" i="16"/>
  <c r="I209" i="16"/>
  <c r="F209" i="16"/>
  <c r="J209" i="16"/>
  <c r="G213" i="16"/>
  <c r="H213" i="16"/>
  <c r="E213" i="16"/>
  <c r="I213" i="16"/>
  <c r="F213" i="16"/>
  <c r="J213" i="16"/>
  <c r="G217" i="16"/>
  <c r="H217" i="16"/>
  <c r="E217" i="16"/>
  <c r="I217" i="16"/>
  <c r="F217" i="16"/>
  <c r="J217" i="16"/>
  <c r="G221" i="16"/>
  <c r="H221" i="16"/>
  <c r="E221" i="16"/>
  <c r="I221" i="16"/>
  <c r="F221" i="16"/>
  <c r="J221" i="16"/>
  <c r="G225" i="16"/>
  <c r="H225" i="16"/>
  <c r="E225" i="16"/>
  <c r="I225" i="16"/>
  <c r="F225" i="16"/>
  <c r="J225" i="16"/>
  <c r="G229" i="16"/>
  <c r="H229" i="16"/>
  <c r="E229" i="16"/>
  <c r="I229" i="16"/>
  <c r="F229" i="16"/>
  <c r="J229" i="16"/>
  <c r="G233" i="16"/>
  <c r="H233" i="16"/>
  <c r="E233" i="16"/>
  <c r="I233" i="16"/>
  <c r="F233" i="16"/>
  <c r="J233" i="16"/>
  <c r="G237" i="16"/>
  <c r="I237" i="16"/>
  <c r="E237" i="16"/>
  <c r="J237" i="16"/>
  <c r="F237" i="16"/>
  <c r="H237" i="16"/>
  <c r="D241" i="16"/>
  <c r="E241" i="16"/>
  <c r="I241" i="16"/>
  <c r="F241" i="16"/>
  <c r="J241" i="16"/>
  <c r="G241" i="16"/>
  <c r="H241" i="16"/>
  <c r="D245" i="16"/>
  <c r="E245" i="16"/>
  <c r="I245" i="16"/>
  <c r="F245" i="16"/>
  <c r="J245" i="16"/>
  <c r="G245" i="16"/>
  <c r="H245" i="16"/>
  <c r="D249" i="16"/>
  <c r="E249" i="16"/>
  <c r="I249" i="16"/>
  <c r="F249" i="16"/>
  <c r="J249" i="16"/>
  <c r="G249" i="16"/>
  <c r="H249" i="16"/>
  <c r="D253" i="16"/>
  <c r="E253" i="16"/>
  <c r="I253" i="16"/>
  <c r="F253" i="16"/>
  <c r="J253" i="16"/>
  <c r="G253" i="16"/>
  <c r="H253" i="16"/>
  <c r="D257" i="16"/>
  <c r="E257" i="16"/>
  <c r="I257" i="16"/>
  <c r="F257" i="16"/>
  <c r="J257" i="16"/>
  <c r="G257" i="16"/>
  <c r="H257" i="16"/>
  <c r="D261" i="16"/>
  <c r="E261" i="16"/>
  <c r="I261" i="16"/>
  <c r="F261" i="16"/>
  <c r="J261" i="16"/>
  <c r="G261" i="16"/>
  <c r="H261" i="16"/>
  <c r="D265" i="16"/>
  <c r="E265" i="16"/>
  <c r="I265" i="16"/>
  <c r="F265" i="16"/>
  <c r="J265" i="16"/>
  <c r="G265" i="16"/>
  <c r="H265" i="16"/>
  <c r="D269" i="16"/>
  <c r="E269" i="16"/>
  <c r="I269" i="16"/>
  <c r="F269" i="16"/>
  <c r="J269" i="16"/>
  <c r="G269" i="16"/>
  <c r="H269" i="16"/>
  <c r="D273" i="16"/>
  <c r="E273" i="16"/>
  <c r="I273" i="16"/>
  <c r="F273" i="16"/>
  <c r="J273" i="16"/>
  <c r="G273" i="16"/>
  <c r="H273" i="16"/>
  <c r="D277" i="16"/>
  <c r="E277" i="16"/>
  <c r="I277" i="16"/>
  <c r="F277" i="16"/>
  <c r="J277" i="16"/>
  <c r="G277" i="16"/>
  <c r="H277" i="16"/>
  <c r="D281" i="16"/>
  <c r="E281" i="16"/>
  <c r="I281" i="16"/>
  <c r="F281" i="16"/>
  <c r="J281" i="16"/>
  <c r="G281" i="16"/>
  <c r="H281" i="16"/>
  <c r="D285" i="16"/>
  <c r="E285" i="16"/>
  <c r="I285" i="16"/>
  <c r="F285" i="16"/>
  <c r="J285" i="16"/>
  <c r="G285" i="16"/>
  <c r="H285" i="16"/>
  <c r="D289" i="16"/>
  <c r="E289" i="16"/>
  <c r="I289" i="16"/>
  <c r="F289" i="16"/>
  <c r="J289" i="16"/>
  <c r="G289" i="16"/>
  <c r="H289" i="16"/>
  <c r="E293" i="16"/>
  <c r="I293" i="16"/>
  <c r="F293" i="16"/>
  <c r="J293" i="16"/>
  <c r="G293" i="16"/>
  <c r="H293" i="16"/>
  <c r="E297" i="16"/>
  <c r="I297" i="16"/>
  <c r="F297" i="16"/>
  <c r="J297" i="16"/>
  <c r="G297" i="16"/>
  <c r="H297" i="16"/>
  <c r="E301" i="16"/>
  <c r="I301" i="16"/>
  <c r="F301" i="16"/>
  <c r="J301" i="16"/>
  <c r="G301" i="16"/>
  <c r="H301" i="16"/>
  <c r="E305" i="16"/>
  <c r="I305" i="16"/>
  <c r="F305" i="16"/>
  <c r="J305" i="16"/>
  <c r="G305" i="16"/>
  <c r="H305" i="16"/>
  <c r="E309" i="16"/>
  <c r="I309" i="16"/>
  <c r="F309" i="16"/>
  <c r="J309" i="16"/>
  <c r="G309" i="16"/>
  <c r="H309" i="16"/>
  <c r="E313" i="16"/>
  <c r="I313" i="16"/>
  <c r="F313" i="16"/>
  <c r="J313" i="16"/>
  <c r="G313" i="16"/>
  <c r="H313" i="16"/>
  <c r="E317" i="16"/>
  <c r="I317" i="16"/>
  <c r="F317" i="16"/>
  <c r="J317" i="16"/>
  <c r="G317" i="16"/>
  <c r="H317" i="16"/>
  <c r="E321" i="16"/>
  <c r="I321" i="16"/>
  <c r="F321" i="16"/>
  <c r="J321" i="16"/>
  <c r="G321" i="16"/>
  <c r="H321" i="16"/>
  <c r="D325" i="16"/>
  <c r="E325" i="16"/>
  <c r="I325" i="16"/>
  <c r="F325" i="16"/>
  <c r="J325" i="16"/>
  <c r="G325" i="16"/>
  <c r="H325" i="16"/>
  <c r="D329" i="16"/>
  <c r="E329" i="16"/>
  <c r="I329" i="16"/>
  <c r="F329" i="16"/>
  <c r="J329" i="16"/>
  <c r="G329" i="16"/>
  <c r="H329" i="16"/>
  <c r="D333" i="16"/>
  <c r="E333" i="16"/>
  <c r="I333" i="16"/>
  <c r="F333" i="16"/>
  <c r="J333" i="16"/>
  <c r="G333" i="16"/>
  <c r="H333" i="16"/>
  <c r="D337" i="16"/>
  <c r="E337" i="16"/>
  <c r="I337" i="16"/>
  <c r="F337" i="16"/>
  <c r="J337" i="16"/>
  <c r="G337" i="16"/>
  <c r="H337" i="16"/>
  <c r="D341" i="16"/>
  <c r="E341" i="16"/>
  <c r="I341" i="16"/>
  <c r="F341" i="16"/>
  <c r="J341" i="16"/>
  <c r="G341" i="16"/>
  <c r="H341" i="16"/>
  <c r="D345" i="16"/>
  <c r="E345" i="16"/>
  <c r="I345" i="16"/>
  <c r="F345" i="16"/>
  <c r="J345" i="16"/>
  <c r="G345" i="16"/>
  <c r="H345" i="16"/>
  <c r="D349" i="16"/>
  <c r="E349" i="16"/>
  <c r="I349" i="16"/>
  <c r="F349" i="16"/>
  <c r="J349" i="16"/>
  <c r="H349" i="16"/>
  <c r="G349" i="16"/>
  <c r="D353" i="16"/>
  <c r="E353" i="16"/>
  <c r="I353" i="16"/>
  <c r="F353" i="16"/>
  <c r="J353" i="16"/>
  <c r="G353" i="16"/>
  <c r="H353" i="16"/>
  <c r="E357" i="16"/>
  <c r="I357" i="16"/>
  <c r="F357" i="16"/>
  <c r="J357" i="16"/>
  <c r="G357" i="16"/>
  <c r="H357" i="16"/>
  <c r="D361" i="16"/>
  <c r="E361" i="16"/>
  <c r="I361" i="16"/>
  <c r="F361" i="16"/>
  <c r="J361" i="16"/>
  <c r="G361" i="16"/>
  <c r="H361" i="16"/>
  <c r="D365" i="16"/>
  <c r="E365" i="16"/>
  <c r="I365" i="16"/>
  <c r="F365" i="16"/>
  <c r="J365" i="16"/>
  <c r="G365" i="16"/>
  <c r="H365" i="16"/>
  <c r="D369" i="16"/>
  <c r="E369" i="16"/>
  <c r="I369" i="16"/>
  <c r="F369" i="16"/>
  <c r="J369" i="16"/>
  <c r="G369" i="16"/>
  <c r="H369" i="16"/>
  <c r="D373" i="16"/>
  <c r="E373" i="16"/>
  <c r="I373" i="16"/>
  <c r="F373" i="16"/>
  <c r="J373" i="16"/>
  <c r="G373" i="16"/>
  <c r="H373" i="16"/>
  <c r="D377" i="16"/>
  <c r="E377" i="16"/>
  <c r="I377" i="16"/>
  <c r="F377" i="16"/>
  <c r="J377" i="16"/>
  <c r="G377" i="16"/>
  <c r="H377" i="16"/>
  <c r="D381" i="16"/>
  <c r="E381" i="16"/>
  <c r="I381" i="16"/>
  <c r="F381" i="16"/>
  <c r="J381" i="16"/>
  <c r="G381" i="16"/>
  <c r="H381" i="16"/>
  <c r="D385" i="16"/>
  <c r="E385" i="16"/>
  <c r="I385" i="16"/>
  <c r="F385" i="16"/>
  <c r="J385" i="16"/>
  <c r="G385" i="16"/>
  <c r="H385" i="16"/>
  <c r="D389" i="16"/>
  <c r="E389" i="16"/>
  <c r="I389" i="16"/>
  <c r="F389" i="16"/>
  <c r="J389" i="16"/>
  <c r="G389" i="16"/>
  <c r="H389" i="16"/>
  <c r="D393" i="16"/>
  <c r="E393" i="16"/>
  <c r="I393" i="16"/>
  <c r="F393" i="16"/>
  <c r="J393" i="16"/>
  <c r="G393" i="16"/>
  <c r="H393" i="16"/>
  <c r="D397" i="16"/>
  <c r="E397" i="16"/>
  <c r="I397" i="16"/>
  <c r="F397" i="16"/>
  <c r="J397" i="16"/>
  <c r="G397" i="16"/>
  <c r="H397" i="16"/>
  <c r="D401" i="16"/>
  <c r="E401" i="16"/>
  <c r="I401" i="16"/>
  <c r="F401" i="16"/>
  <c r="J401" i="16"/>
  <c r="G401" i="16"/>
  <c r="H401" i="16"/>
  <c r="D10" i="16"/>
  <c r="D30" i="16"/>
  <c r="D34" i="16"/>
  <c r="D42" i="16"/>
  <c r="D50" i="16"/>
  <c r="D54" i="16"/>
  <c r="D58" i="16"/>
  <c r="D62" i="16"/>
  <c r="D66" i="16"/>
  <c r="D70" i="16"/>
  <c r="D74" i="16"/>
  <c r="D78" i="16"/>
  <c r="D82" i="16"/>
  <c r="D90" i="16"/>
  <c r="D94" i="16"/>
  <c r="D98" i="16"/>
  <c r="D102" i="16"/>
  <c r="D106" i="16"/>
  <c r="D110" i="16"/>
  <c r="D114" i="16"/>
  <c r="D118" i="16"/>
  <c r="D122" i="16"/>
  <c r="D126" i="16"/>
  <c r="D130" i="16"/>
  <c r="D134" i="16"/>
  <c r="D138" i="16"/>
  <c r="D142" i="16"/>
  <c r="D146" i="16"/>
  <c r="D150" i="16"/>
  <c r="D154" i="16"/>
  <c r="D158" i="16"/>
  <c r="D162" i="16"/>
  <c r="D166" i="16"/>
  <c r="D170" i="16"/>
  <c r="D174" i="16"/>
  <c r="D178" i="16"/>
  <c r="D182" i="16"/>
  <c r="D186" i="16"/>
  <c r="D362" i="16"/>
  <c r="D366" i="16"/>
  <c r="D370" i="16"/>
  <c r="D374" i="16"/>
  <c r="D378" i="16"/>
  <c r="D382" i="16"/>
  <c r="D386" i="16"/>
  <c r="D390" i="16"/>
  <c r="D394" i="16"/>
  <c r="D398" i="16"/>
  <c r="D402" i="16"/>
  <c r="D40" i="16"/>
  <c r="D48" i="16"/>
  <c r="D56" i="16"/>
  <c r="D80" i="16"/>
  <c r="D88" i="16"/>
  <c r="D96" i="16"/>
  <c r="D100" i="16"/>
  <c r="D104" i="16"/>
  <c r="D108" i="16"/>
  <c r="D112" i="16"/>
  <c r="D116" i="16"/>
  <c r="D120" i="16"/>
  <c r="D124" i="16"/>
  <c r="D128" i="16"/>
  <c r="D132" i="16"/>
  <c r="D136" i="16"/>
  <c r="D140" i="16"/>
  <c r="D144" i="16"/>
  <c r="D148" i="16"/>
  <c r="D152" i="16"/>
  <c r="D156" i="16"/>
  <c r="D160" i="16"/>
  <c r="D164" i="16"/>
  <c r="D168" i="16"/>
  <c r="D172" i="16"/>
  <c r="D176" i="16"/>
  <c r="D180" i="16"/>
  <c r="D184" i="16"/>
  <c r="D188" i="16"/>
  <c r="D192" i="16"/>
  <c r="D196" i="16"/>
  <c r="D200" i="16"/>
  <c r="D204" i="16"/>
  <c r="D208" i="16"/>
  <c r="D212" i="16"/>
  <c r="D216" i="16"/>
  <c r="D220" i="16"/>
  <c r="D224" i="16"/>
  <c r="D228" i="16"/>
  <c r="D232" i="16"/>
  <c r="D236" i="16"/>
  <c r="D288" i="16"/>
  <c r="D292" i="16"/>
  <c r="D296" i="16"/>
  <c r="D324" i="16"/>
  <c r="D328" i="16"/>
  <c r="D332" i="16"/>
  <c r="D13" i="16"/>
  <c r="D17" i="16"/>
  <c r="D21" i="16"/>
  <c r="D25" i="16"/>
  <c r="D29" i="16"/>
  <c r="D33" i="16"/>
  <c r="D37" i="16"/>
  <c r="D41" i="16"/>
  <c r="D45" i="16"/>
  <c r="D49" i="16"/>
  <c r="D53" i="16"/>
  <c r="D57" i="16"/>
  <c r="D61" i="16"/>
  <c r="D65" i="16"/>
  <c r="D69" i="16"/>
  <c r="D73" i="16"/>
  <c r="D77" i="16"/>
  <c r="D81" i="16"/>
  <c r="D85" i="16"/>
  <c r="D89" i="16"/>
  <c r="D93" i="16"/>
  <c r="D105" i="16"/>
  <c r="D113" i="16"/>
  <c r="D121" i="16"/>
  <c r="D129" i="16"/>
  <c r="D137" i="16"/>
  <c r="D145" i="16"/>
  <c r="D153" i="16"/>
  <c r="D161" i="16"/>
  <c r="D169" i="16"/>
  <c r="D177" i="16"/>
  <c r="D185" i="16"/>
  <c r="D189" i="16"/>
  <c r="D193" i="16"/>
  <c r="D197" i="16"/>
  <c r="D201" i="16"/>
  <c r="D205" i="16"/>
  <c r="D209" i="16"/>
  <c r="D213" i="16"/>
  <c r="D217" i="16"/>
  <c r="D221" i="16"/>
  <c r="D225" i="16"/>
  <c r="D229" i="16"/>
  <c r="D233" i="16"/>
  <c r="D237" i="16"/>
  <c r="D293" i="16"/>
  <c r="D297" i="16"/>
  <c r="D301" i="16"/>
  <c r="D305" i="16"/>
  <c r="D309" i="16"/>
  <c r="D313" i="16"/>
  <c r="D317" i="16"/>
  <c r="D321" i="16"/>
  <c r="D357" i="16"/>
  <c r="F41" i="11"/>
  <c r="F39" i="10" s="1"/>
  <c r="D325" i="10"/>
  <c r="G177" i="10"/>
  <c r="G373" i="11"/>
  <c r="G371" i="10" s="1"/>
  <c r="J381" i="11"/>
  <c r="J379" i="10" s="1"/>
  <c r="J326" i="11"/>
  <c r="J310" i="11"/>
  <c r="J308" i="10" s="1"/>
  <c r="J318" i="11"/>
  <c r="J316" i="10" s="1"/>
  <c r="D37" i="11"/>
  <c r="D35" i="10" s="1"/>
  <c r="H229" i="10"/>
  <c r="J150" i="11"/>
  <c r="J148" i="10" s="1"/>
  <c r="J98" i="11"/>
  <c r="J96" i="10" s="1"/>
  <c r="J57" i="11"/>
  <c r="G360" i="11"/>
  <c r="D364" i="11"/>
  <c r="G368" i="11"/>
  <c r="G366" i="10" s="1"/>
  <c r="D376" i="11"/>
  <c r="J388" i="11"/>
  <c r="F325" i="11"/>
  <c r="J333" i="11"/>
  <c r="J331" i="10" s="1"/>
  <c r="J345" i="11"/>
  <c r="H353" i="11"/>
  <c r="J297" i="11"/>
  <c r="J295" i="10" s="1"/>
  <c r="G257" i="11"/>
  <c r="G255" i="10" s="1"/>
  <c r="J282" i="10"/>
  <c r="H158" i="10"/>
  <c r="I130" i="10"/>
  <c r="G217" i="10"/>
  <c r="I36" i="11"/>
  <c r="I34" i="10" s="1"/>
  <c r="E372" i="10"/>
  <c r="G384" i="10"/>
  <c r="J341" i="10"/>
  <c r="H317" i="10"/>
  <c r="H246" i="11"/>
  <c r="H244" i="10" s="1"/>
  <c r="E353" i="10"/>
  <c r="D257" i="10"/>
  <c r="F125" i="10"/>
  <c r="H9" i="10"/>
  <c r="G105" i="10"/>
  <c r="G89" i="10"/>
  <c r="E133" i="10"/>
  <c r="F173" i="10"/>
  <c r="F169" i="10"/>
  <c r="J221" i="10"/>
  <c r="F145" i="10"/>
  <c r="H72" i="10"/>
  <c r="J270" i="10"/>
  <c r="F274" i="10"/>
  <c r="I280" i="11"/>
  <c r="I278" i="10" s="1"/>
  <c r="E180" i="11"/>
  <c r="E178" i="10" s="1"/>
  <c r="I144" i="11"/>
  <c r="I142" i="10" s="1"/>
  <c r="E148" i="11"/>
  <c r="E146" i="10" s="1"/>
  <c r="F154" i="10"/>
  <c r="I160" i="11"/>
  <c r="I158" i="10" s="1"/>
  <c r="E164" i="11"/>
  <c r="E162" i="10" s="1"/>
  <c r="I116" i="11"/>
  <c r="I114" i="10" s="1"/>
  <c r="D126" i="10"/>
  <c r="E136" i="11"/>
  <c r="E134" i="10" s="1"/>
  <c r="H138" i="10"/>
  <c r="I75" i="11"/>
  <c r="I73" i="10" s="1"/>
  <c r="J82" i="10"/>
  <c r="E96" i="11"/>
  <c r="E94" i="10" s="1"/>
  <c r="F179" i="10"/>
  <c r="I195" i="11"/>
  <c r="I193" i="10" s="1"/>
  <c r="H197" i="10"/>
  <c r="D209" i="10"/>
  <c r="E223" i="11"/>
  <c r="E221" i="10" s="1"/>
  <c r="I32" i="11"/>
  <c r="I30" i="10" s="1"/>
  <c r="I40" i="11"/>
  <c r="I38" i="10" s="1"/>
  <c r="I48" i="11"/>
  <c r="I46" i="10" s="1"/>
  <c r="I16" i="11"/>
  <c r="I14" i="10" s="1"/>
  <c r="E28" i="11"/>
  <c r="E26" i="10" s="1"/>
  <c r="J360" i="10"/>
  <c r="I370" i="11"/>
  <c r="I368" i="10" s="1"/>
  <c r="G380" i="10"/>
  <c r="I331" i="11"/>
  <c r="I329" i="10" s="1"/>
  <c r="F345" i="10"/>
  <c r="G357" i="10"/>
  <c r="J297" i="10"/>
  <c r="E311" i="11"/>
  <c r="E309" i="10" s="1"/>
  <c r="I267" i="11"/>
  <c r="I265" i="10" s="1"/>
  <c r="I283" i="11"/>
  <c r="I281" i="10" s="1"/>
  <c r="J193" i="10"/>
  <c r="J32" i="10"/>
  <c r="I276" i="11"/>
  <c r="I274" i="10" s="1"/>
  <c r="E280" i="11"/>
  <c r="E278" i="10" s="1"/>
  <c r="E284" i="11"/>
  <c r="E282" i="10" s="1"/>
  <c r="G142" i="10"/>
  <c r="E144" i="11"/>
  <c r="E142" i="10" s="1"/>
  <c r="I156" i="11"/>
  <c r="I154" i="10" s="1"/>
  <c r="G158" i="10"/>
  <c r="E160" i="11"/>
  <c r="E158" i="10" s="1"/>
  <c r="D166" i="10"/>
  <c r="F166" i="10"/>
  <c r="I172" i="11"/>
  <c r="I170" i="10" s="1"/>
  <c r="H61" i="10"/>
  <c r="I67" i="11"/>
  <c r="I65" i="10" s="1"/>
  <c r="H232" i="10"/>
  <c r="D239" i="10"/>
  <c r="J19" i="10"/>
  <c r="G364" i="10"/>
  <c r="D372" i="10"/>
  <c r="I390" i="11"/>
  <c r="I388" i="10" s="1"/>
  <c r="G333" i="10"/>
  <c r="I351" i="11"/>
  <c r="I349" i="10" s="1"/>
  <c r="I291" i="11"/>
  <c r="I289" i="10" s="1"/>
  <c r="D313" i="10"/>
  <c r="D285" i="10"/>
  <c r="G235" i="10"/>
  <c r="F24" i="10"/>
  <c r="I293" i="11"/>
  <c r="I291" i="10" s="1"/>
  <c r="I232" i="11"/>
  <c r="I230" i="10" s="1"/>
  <c r="I73" i="11"/>
  <c r="I71" i="10" s="1"/>
  <c r="I368" i="11"/>
  <c r="I366" i="10" s="1"/>
  <c r="I134" i="11"/>
  <c r="I132" i="10" s="1"/>
  <c r="I158" i="11"/>
  <c r="I156" i="10" s="1"/>
  <c r="I194" i="11"/>
  <c r="I192" i="10" s="1"/>
  <c r="I278" i="11"/>
  <c r="I276" i="10" s="1"/>
  <c r="I270" i="11"/>
  <c r="I268" i="10" s="1"/>
  <c r="I298" i="11"/>
  <c r="I296" i="10" s="1"/>
  <c r="I325" i="11"/>
  <c r="I323" i="10" s="1"/>
  <c r="I65" i="11"/>
  <c r="I63" i="10" s="1"/>
  <c r="I146" i="11"/>
  <c r="I144" i="10" s="1"/>
  <c r="I186" i="11"/>
  <c r="I184" i="10" s="1"/>
  <c r="I258" i="11"/>
  <c r="I256" i="10" s="1"/>
  <c r="I322" i="11"/>
  <c r="I320" i="10" s="1"/>
  <c r="I294" i="11"/>
  <c r="I292" i="10" s="1"/>
  <c r="I376" i="11"/>
  <c r="I374" i="10" s="1"/>
  <c r="I372" i="11"/>
  <c r="I370" i="10" s="1"/>
  <c r="I389" i="11"/>
  <c r="I387" i="10" s="1"/>
  <c r="I361" i="11"/>
  <c r="I359" i="10" s="1"/>
  <c r="I217" i="11"/>
  <c r="I215" i="10" s="1"/>
  <c r="I181" i="11"/>
  <c r="I179" i="10" s="1"/>
  <c r="I210" i="11"/>
  <c r="I208" i="10" s="1"/>
  <c r="I262" i="11"/>
  <c r="I260" i="10" s="1"/>
  <c r="I290" i="11"/>
  <c r="I288" i="10" s="1"/>
  <c r="I349" i="11"/>
  <c r="I347" i="10" s="1"/>
  <c r="I202" i="11"/>
  <c r="I200" i="10" s="1"/>
  <c r="I29" i="11"/>
  <c r="I27" i="10" s="1"/>
  <c r="I233" i="11"/>
  <c r="I231" i="10" s="1"/>
  <c r="I201" i="11"/>
  <c r="I199" i="10" s="1"/>
  <c r="I254" i="11"/>
  <c r="I252" i="10" s="1"/>
  <c r="I338" i="11"/>
  <c r="I336" i="10" s="1"/>
  <c r="I185" i="11"/>
  <c r="I183" i="10" s="1"/>
  <c r="I86" i="11"/>
  <c r="I84" i="10" s="1"/>
  <c r="I170" i="11"/>
  <c r="I168" i="10" s="1"/>
  <c r="I365" i="11"/>
  <c r="I363" i="10" s="1"/>
  <c r="I384" i="11"/>
  <c r="I382" i="10" s="1"/>
  <c r="I380" i="11"/>
  <c r="I378" i="10" s="1"/>
  <c r="I28" i="11"/>
  <c r="I26" i="10" s="1"/>
  <c r="I192" i="11"/>
  <c r="I190" i="10" s="1"/>
  <c r="I104" i="11"/>
  <c r="I102" i="10" s="1"/>
  <c r="I88" i="11"/>
  <c r="I86" i="10" s="1"/>
  <c r="I71" i="11"/>
  <c r="I69" i="10" s="1"/>
  <c r="I128" i="11"/>
  <c r="I126" i="10" s="1"/>
  <c r="I112" i="11"/>
  <c r="I110" i="10" s="1"/>
  <c r="I221" i="11"/>
  <c r="I219" i="10" s="1"/>
  <c r="I205" i="11"/>
  <c r="I203" i="10" s="1"/>
  <c r="I63" i="11"/>
  <c r="I61" i="10" s="1"/>
  <c r="I96" i="11"/>
  <c r="I94" i="10" s="1"/>
  <c r="I79" i="11"/>
  <c r="I77" i="10" s="1"/>
  <c r="I136" i="11"/>
  <c r="I134" i="10" s="1"/>
  <c r="I120" i="11"/>
  <c r="I118" i="10" s="1"/>
  <c r="I20" i="11"/>
  <c r="I18" i="10" s="1"/>
  <c r="I10" i="10"/>
  <c r="I44" i="11"/>
  <c r="I42" i="10" s="1"/>
  <c r="I224" i="11"/>
  <c r="I222" i="10" s="1"/>
  <c r="I208" i="11"/>
  <c r="I206" i="10" s="1"/>
  <c r="I189" i="11"/>
  <c r="I187" i="10" s="1"/>
  <c r="I59" i="11"/>
  <c r="I57" i="10" s="1"/>
  <c r="I55" i="11"/>
  <c r="I53" i="10" s="1"/>
  <c r="I100" i="11"/>
  <c r="I98" i="10" s="1"/>
  <c r="I84" i="11"/>
  <c r="I82" i="10" s="1"/>
  <c r="I140" i="11"/>
  <c r="I138" i="10" s="1"/>
  <c r="I124" i="11"/>
  <c r="I122" i="10" s="1"/>
  <c r="I108" i="11"/>
  <c r="I106" i="10" s="1"/>
  <c r="I176" i="11"/>
  <c r="I174" i="10" s="1"/>
  <c r="E333" i="11"/>
  <c r="E331" i="10" s="1"/>
  <c r="E372" i="11"/>
  <c r="E370" i="10" s="1"/>
  <c r="E240" i="11"/>
  <c r="E238" i="10" s="1"/>
  <c r="E193" i="11"/>
  <c r="E191" i="10" s="1"/>
  <c r="E285" i="11"/>
  <c r="E283" i="10" s="1"/>
  <c r="E345" i="11"/>
  <c r="E343" i="10" s="1"/>
  <c r="E337" i="11"/>
  <c r="E335" i="10" s="1"/>
  <c r="E384" i="11"/>
  <c r="E382" i="10" s="1"/>
  <c r="E222" i="11"/>
  <c r="E220" i="10" s="1"/>
  <c r="E388" i="11"/>
  <c r="E386" i="10" s="1"/>
  <c r="E376" i="11"/>
  <c r="E374" i="10" s="1"/>
  <c r="E364" i="11"/>
  <c r="E362" i="10" s="1"/>
  <c r="E360" i="11"/>
  <c r="E358" i="10" s="1"/>
  <c r="E209" i="11"/>
  <c r="E207" i="10" s="1"/>
  <c r="E77" i="11"/>
  <c r="E75" i="10" s="1"/>
  <c r="E122" i="11"/>
  <c r="E120" i="10" s="1"/>
  <c r="E174" i="11"/>
  <c r="E172" i="10" s="1"/>
  <c r="E293" i="11"/>
  <c r="E291" i="10" s="1"/>
  <c r="E162" i="11"/>
  <c r="E160" i="10" s="1"/>
  <c r="E238" i="11"/>
  <c r="E236" i="10" s="1"/>
  <c r="E232" i="11"/>
  <c r="E230" i="10" s="1"/>
  <c r="E213" i="11"/>
  <c r="E211" i="10" s="1"/>
  <c r="E181" i="11"/>
  <c r="E179" i="10" s="1"/>
  <c r="E274" i="11"/>
  <c r="E272" i="10" s="1"/>
  <c r="E21" i="11"/>
  <c r="E19" i="10" s="1"/>
  <c r="E33" i="11"/>
  <c r="E31" i="10" s="1"/>
  <c r="E282" i="11"/>
  <c r="E280" i="10" s="1"/>
  <c r="E302" i="11"/>
  <c r="E300" i="10" s="1"/>
  <c r="E350" i="11"/>
  <c r="E348" i="10" s="1"/>
  <c r="E342" i="11"/>
  <c r="E340" i="10" s="1"/>
  <c r="E106" i="11"/>
  <c r="E104" i="10" s="1"/>
  <c r="E110" i="11"/>
  <c r="E108" i="10" s="1"/>
  <c r="E230" i="11"/>
  <c r="E228" i="10" s="1"/>
  <c r="E197" i="11"/>
  <c r="E195" i="10" s="1"/>
  <c r="E229" i="11"/>
  <c r="E227" i="10" s="1"/>
  <c r="E20" i="11"/>
  <c r="E18" i="10" s="1"/>
  <c r="E10" i="10"/>
  <c r="E44" i="11"/>
  <c r="E42" i="10" s="1"/>
  <c r="E220" i="11"/>
  <c r="E218" i="10" s="1"/>
  <c r="E204" i="11"/>
  <c r="E202" i="10" s="1"/>
  <c r="E67" i="11"/>
  <c r="E65" i="10" s="1"/>
  <c r="E59" i="11"/>
  <c r="E57" i="10" s="1"/>
  <c r="E92" i="11"/>
  <c r="E90" i="10" s="1"/>
  <c r="E75" i="11"/>
  <c r="E73" i="10" s="1"/>
  <c r="E132" i="11"/>
  <c r="E130" i="10" s="1"/>
  <c r="E116" i="11"/>
  <c r="E114" i="10" s="1"/>
  <c r="E346" i="11"/>
  <c r="E344" i="10" s="1"/>
  <c r="E24" i="11"/>
  <c r="E22" i="10" s="1"/>
  <c r="E16" i="11"/>
  <c r="E14" i="10" s="1"/>
  <c r="E52" i="11"/>
  <c r="E50" i="10" s="1"/>
  <c r="E48" i="11"/>
  <c r="E46" i="10" s="1"/>
  <c r="E40" i="11"/>
  <c r="E38" i="10" s="1"/>
  <c r="E32" i="11"/>
  <c r="E30" i="10" s="1"/>
  <c r="E188" i="11"/>
  <c r="E186" i="10" s="1"/>
  <c r="E100" i="11"/>
  <c r="E98" i="10" s="1"/>
  <c r="E84" i="11"/>
  <c r="E82" i="10" s="1"/>
  <c r="E140" i="11"/>
  <c r="E138" i="10" s="1"/>
  <c r="E124" i="11"/>
  <c r="E122" i="10" s="1"/>
  <c r="E108" i="11"/>
  <c r="E106" i="10" s="1"/>
  <c r="E176" i="11"/>
  <c r="E174" i="10" s="1"/>
  <c r="E369" i="11"/>
  <c r="E367" i="10" s="1"/>
  <c r="E13" i="11"/>
  <c r="E11" i="10" s="1"/>
  <c r="E184" i="11"/>
  <c r="E182" i="10" s="1"/>
  <c r="E36" i="11"/>
  <c r="E34" i="10" s="1"/>
  <c r="E250" i="11"/>
  <c r="E248" i="10" s="1"/>
  <c r="E242" i="11"/>
  <c r="E240" i="10" s="1"/>
  <c r="E236" i="11"/>
  <c r="E234" i="10" s="1"/>
  <c r="E233" i="11"/>
  <c r="E231" i="10" s="1"/>
  <c r="E217" i="11"/>
  <c r="E215" i="10" s="1"/>
  <c r="E201" i="11"/>
  <c r="E199" i="10" s="1"/>
  <c r="E185" i="11"/>
  <c r="E183" i="10" s="1"/>
  <c r="E104" i="11"/>
  <c r="E102" i="10" s="1"/>
  <c r="E88" i="11"/>
  <c r="E86" i="10" s="1"/>
  <c r="E71" i="11"/>
  <c r="E69" i="10" s="1"/>
  <c r="E128" i="11"/>
  <c r="E126" i="10" s="1"/>
  <c r="E112" i="11"/>
  <c r="E110" i="10" s="1"/>
  <c r="J31" i="11"/>
  <c r="J29" i="10" s="1"/>
  <c r="F31" i="11"/>
  <c r="F29" i="10" s="1"/>
  <c r="G31" i="11"/>
  <c r="G29" i="10" s="1"/>
  <c r="D31" i="11"/>
  <c r="D29" i="10" s="1"/>
  <c r="H31" i="11"/>
  <c r="H29" i="10" s="1"/>
  <c r="J27" i="11"/>
  <c r="J25" i="10" s="1"/>
  <c r="G27" i="11"/>
  <c r="G25" i="10" s="1"/>
  <c r="H27" i="11"/>
  <c r="H25" i="10" s="1"/>
  <c r="D27" i="11"/>
  <c r="D25" i="10" s="1"/>
  <c r="J23" i="11"/>
  <c r="J21" i="10" s="1"/>
  <c r="G23" i="11"/>
  <c r="G21" i="10" s="1"/>
  <c r="D23" i="11"/>
  <c r="D21" i="10" s="1"/>
  <c r="H23" i="11"/>
  <c r="H21" i="10" s="1"/>
  <c r="F19" i="11"/>
  <c r="F17" i="10" s="1"/>
  <c r="J19" i="11"/>
  <c r="J17" i="10" s="1"/>
  <c r="G19" i="11"/>
  <c r="G17" i="10" s="1"/>
  <c r="D19" i="11"/>
  <c r="D17" i="10" s="1"/>
  <c r="J15" i="11"/>
  <c r="J13" i="10" s="1"/>
  <c r="G15" i="11"/>
  <c r="G13" i="10" s="1"/>
  <c r="D15" i="11"/>
  <c r="D13" i="10" s="1"/>
  <c r="H15" i="11"/>
  <c r="H13" i="10" s="1"/>
  <c r="J9" i="10"/>
  <c r="F9" i="10"/>
  <c r="G9" i="10"/>
  <c r="D9" i="10"/>
  <c r="H70" i="11"/>
  <c r="H68" i="10" s="1"/>
  <c r="G70" i="11"/>
  <c r="G68" i="10" s="1"/>
  <c r="I70" i="11"/>
  <c r="I68" i="10" s="1"/>
  <c r="J70" i="11"/>
  <c r="J68" i="10" s="1"/>
  <c r="D70" i="11"/>
  <c r="D68" i="10" s="1"/>
  <c r="F70" i="11"/>
  <c r="F68" i="10" s="1"/>
  <c r="E66" i="11"/>
  <c r="E64" i="10" s="1"/>
  <c r="G66" i="11"/>
  <c r="G64" i="10" s="1"/>
  <c r="D66" i="11"/>
  <c r="D64" i="10" s="1"/>
  <c r="F66" i="11"/>
  <c r="F64" i="10" s="1"/>
  <c r="I66" i="11"/>
  <c r="I64" i="10" s="1"/>
  <c r="H66" i="11"/>
  <c r="H64" i="10" s="1"/>
  <c r="I62" i="11"/>
  <c r="I60" i="10" s="1"/>
  <c r="F62" i="11"/>
  <c r="F60" i="10" s="1"/>
  <c r="E62" i="11"/>
  <c r="E60" i="10" s="1"/>
  <c r="J62" i="11"/>
  <c r="J60" i="10" s="1"/>
  <c r="H62" i="11"/>
  <c r="H60" i="10" s="1"/>
  <c r="G62" i="11"/>
  <c r="G60" i="10" s="1"/>
  <c r="D62" i="11"/>
  <c r="D60" i="10" s="1"/>
  <c r="G58" i="11"/>
  <c r="G56" i="10" s="1"/>
  <c r="H58" i="11"/>
  <c r="H56" i="10" s="1"/>
  <c r="D58" i="11"/>
  <c r="D56" i="10" s="1"/>
  <c r="I58" i="11"/>
  <c r="I56" i="10" s="1"/>
  <c r="F58" i="11"/>
  <c r="F56" i="10" s="1"/>
  <c r="E58" i="11"/>
  <c r="E56" i="10" s="1"/>
  <c r="I54" i="11"/>
  <c r="I52" i="10" s="1"/>
  <c r="J54" i="11"/>
  <c r="J52" i="10" s="1"/>
  <c r="D54" i="11"/>
  <c r="D52" i="10" s="1"/>
  <c r="G54" i="11"/>
  <c r="G52" i="10" s="1"/>
  <c r="E54" i="11"/>
  <c r="E52" i="10" s="1"/>
  <c r="H54" i="11"/>
  <c r="H52" i="10" s="1"/>
  <c r="F54" i="11"/>
  <c r="F52" i="10" s="1"/>
  <c r="E50" i="11"/>
  <c r="E48" i="10" s="1"/>
  <c r="J50" i="11"/>
  <c r="J48" i="10" s="1"/>
  <c r="G50" i="11"/>
  <c r="G48" i="10" s="1"/>
  <c r="F50" i="11"/>
  <c r="F48" i="10" s="1"/>
  <c r="I46" i="11"/>
  <c r="I44" i="10" s="1"/>
  <c r="E46" i="11"/>
  <c r="E44" i="10" s="1"/>
  <c r="F46" i="11"/>
  <c r="F44" i="10" s="1"/>
  <c r="J46" i="11"/>
  <c r="J44" i="10" s="1"/>
  <c r="E42" i="11"/>
  <c r="E40" i="10" s="1"/>
  <c r="J42" i="11"/>
  <c r="J40" i="10" s="1"/>
  <c r="F42" i="11"/>
  <c r="F40" i="10" s="1"/>
  <c r="G42" i="11"/>
  <c r="G40" i="10" s="1"/>
  <c r="I38" i="11"/>
  <c r="I36" i="10" s="1"/>
  <c r="E38" i="11"/>
  <c r="E36" i="10" s="1"/>
  <c r="J38" i="11"/>
  <c r="J36" i="10" s="1"/>
  <c r="F38" i="11"/>
  <c r="F36" i="10" s="1"/>
  <c r="G38" i="11"/>
  <c r="G36" i="10" s="1"/>
  <c r="H107" i="11"/>
  <c r="H105" i="10" s="1"/>
  <c r="D107" i="11"/>
  <c r="D105" i="10" s="1"/>
  <c r="I107" i="11"/>
  <c r="I105" i="10" s="1"/>
  <c r="E107" i="11"/>
  <c r="E105" i="10" s="1"/>
  <c r="F107" i="11"/>
  <c r="F105" i="10" s="1"/>
  <c r="J107" i="11"/>
  <c r="J105" i="10" s="1"/>
  <c r="E103" i="11"/>
  <c r="E101" i="10" s="1"/>
  <c r="G103" i="11"/>
  <c r="G101" i="10" s="1"/>
  <c r="I103" i="11"/>
  <c r="I101" i="10" s="1"/>
  <c r="J103" i="11"/>
  <c r="J101" i="10" s="1"/>
  <c r="D103" i="11"/>
  <c r="D101" i="10" s="1"/>
  <c r="H103" i="11"/>
  <c r="H101" i="10" s="1"/>
  <c r="I99" i="11"/>
  <c r="I97" i="10" s="1"/>
  <c r="F99" i="11"/>
  <c r="F97" i="10" s="1"/>
  <c r="G99" i="11"/>
  <c r="G97" i="10" s="1"/>
  <c r="D99" i="11"/>
  <c r="D97" i="10" s="1"/>
  <c r="J99" i="11"/>
  <c r="J97" i="10" s="1"/>
  <c r="E99" i="11"/>
  <c r="E97" i="10" s="1"/>
  <c r="H99" i="11"/>
  <c r="H97" i="10" s="1"/>
  <c r="D95" i="11"/>
  <c r="D93" i="10" s="1"/>
  <c r="J95" i="11"/>
  <c r="J93" i="10" s="1"/>
  <c r="H95" i="11"/>
  <c r="H93" i="10" s="1"/>
  <c r="I95" i="11"/>
  <c r="I93" i="10" s="1"/>
  <c r="G95" i="11"/>
  <c r="G93" i="10" s="1"/>
  <c r="F95" i="11"/>
  <c r="F93" i="10" s="1"/>
  <c r="H91" i="11"/>
  <c r="H89" i="10" s="1"/>
  <c r="I91" i="11"/>
  <c r="I89" i="10" s="1"/>
  <c r="J91" i="11"/>
  <c r="J89" i="10" s="1"/>
  <c r="D91" i="11"/>
  <c r="D89" i="10" s="1"/>
  <c r="E91" i="11"/>
  <c r="E89" i="10" s="1"/>
  <c r="F91" i="11"/>
  <c r="F89" i="10" s="1"/>
  <c r="E87" i="11"/>
  <c r="E85" i="10" s="1"/>
  <c r="G87" i="11"/>
  <c r="G85" i="10" s="1"/>
  <c r="F87" i="11"/>
  <c r="F85" i="10" s="1"/>
  <c r="D87" i="11"/>
  <c r="D85" i="10" s="1"/>
  <c r="H87" i="11"/>
  <c r="H85" i="10" s="1"/>
  <c r="I87" i="11"/>
  <c r="I85" i="10" s="1"/>
  <c r="I83" i="11"/>
  <c r="I81" i="10" s="1"/>
  <c r="F83" i="11"/>
  <c r="F81" i="10" s="1"/>
  <c r="H83" i="11"/>
  <c r="H81" i="10" s="1"/>
  <c r="D83" i="11"/>
  <c r="D81" i="10" s="1"/>
  <c r="J83" i="11"/>
  <c r="J81" i="10" s="1"/>
  <c r="E83" i="11"/>
  <c r="E81" i="10" s="1"/>
  <c r="G83" i="11"/>
  <c r="G81" i="10" s="1"/>
  <c r="D78" i="11"/>
  <c r="D76" i="10" s="1"/>
  <c r="F78" i="11"/>
  <c r="F76" i="10" s="1"/>
  <c r="I78" i="11"/>
  <c r="I76" i="10" s="1"/>
  <c r="J78" i="11"/>
  <c r="J76" i="10" s="1"/>
  <c r="H78" i="11"/>
  <c r="H76" i="10" s="1"/>
  <c r="G78" i="11"/>
  <c r="G76" i="10" s="1"/>
  <c r="D74" i="11"/>
  <c r="D72" i="10" s="1"/>
  <c r="J74" i="11"/>
  <c r="J72" i="10" s="1"/>
  <c r="G74" i="11"/>
  <c r="G72" i="10" s="1"/>
  <c r="I74" i="11"/>
  <c r="I72" i="10" s="1"/>
  <c r="E74" i="11"/>
  <c r="E72" i="10" s="1"/>
  <c r="F74" i="11"/>
  <c r="F72" i="10" s="1"/>
  <c r="H143" i="11"/>
  <c r="H141" i="10" s="1"/>
  <c r="D143" i="11"/>
  <c r="D141" i="10" s="1"/>
  <c r="I143" i="11"/>
  <c r="I141" i="10" s="1"/>
  <c r="G143" i="11"/>
  <c r="G141" i="10" s="1"/>
  <c r="J143" i="11"/>
  <c r="J141" i="10" s="1"/>
  <c r="E143" i="11"/>
  <c r="E141" i="10" s="1"/>
  <c r="E139" i="11"/>
  <c r="E137" i="10" s="1"/>
  <c r="G139" i="11"/>
  <c r="G137" i="10" s="1"/>
  <c r="I139" i="11"/>
  <c r="I137" i="10" s="1"/>
  <c r="J139" i="11"/>
  <c r="J137" i="10" s="1"/>
  <c r="D139" i="11"/>
  <c r="D137" i="10" s="1"/>
  <c r="F139" i="11"/>
  <c r="F137" i="10" s="1"/>
  <c r="H139" i="11"/>
  <c r="H137" i="10" s="1"/>
  <c r="I135" i="11"/>
  <c r="I133" i="10" s="1"/>
  <c r="F135" i="11"/>
  <c r="F133" i="10" s="1"/>
  <c r="G135" i="11"/>
  <c r="G133" i="10" s="1"/>
  <c r="D135" i="11"/>
  <c r="D133" i="10" s="1"/>
  <c r="H135" i="11"/>
  <c r="H133" i="10" s="1"/>
  <c r="J135" i="11"/>
  <c r="J133" i="10" s="1"/>
  <c r="D131" i="11"/>
  <c r="D129" i="10" s="1"/>
  <c r="J131" i="11"/>
  <c r="J129" i="10" s="1"/>
  <c r="H131" i="11"/>
  <c r="H129" i="10" s="1"/>
  <c r="I131" i="11"/>
  <c r="I129" i="10" s="1"/>
  <c r="E131" i="11"/>
  <c r="E129" i="10" s="1"/>
  <c r="F131" i="11"/>
  <c r="F129" i="10" s="1"/>
  <c r="H127" i="11"/>
  <c r="H125" i="10" s="1"/>
  <c r="I127" i="11"/>
  <c r="I125" i="10" s="1"/>
  <c r="J127" i="11"/>
  <c r="J125" i="10" s="1"/>
  <c r="D127" i="11"/>
  <c r="D125" i="10" s="1"/>
  <c r="G127" i="11"/>
  <c r="G125" i="10" s="1"/>
  <c r="E127" i="11"/>
  <c r="E125" i="10" s="1"/>
  <c r="H123" i="11"/>
  <c r="H121" i="10" s="1"/>
  <c r="G123" i="11"/>
  <c r="G121" i="10" s="1"/>
  <c r="I123" i="11"/>
  <c r="I121" i="10" s="1"/>
  <c r="F123" i="11"/>
  <c r="F121" i="10" s="1"/>
  <c r="E123" i="11"/>
  <c r="E121" i="10" s="1"/>
  <c r="D123" i="11"/>
  <c r="D121" i="10" s="1"/>
  <c r="E119" i="11"/>
  <c r="E117" i="10" s="1"/>
  <c r="G119" i="11"/>
  <c r="G117" i="10" s="1"/>
  <c r="D119" i="11"/>
  <c r="D117" i="10" s="1"/>
  <c r="I119" i="11"/>
  <c r="I117" i="10" s="1"/>
  <c r="J119" i="11"/>
  <c r="J117" i="10" s="1"/>
  <c r="H119" i="11"/>
  <c r="H117" i="10" s="1"/>
  <c r="F119" i="11"/>
  <c r="F117" i="10" s="1"/>
  <c r="I115" i="11"/>
  <c r="I113" i="10" s="1"/>
  <c r="E115" i="11"/>
  <c r="E113" i="10" s="1"/>
  <c r="F115" i="11"/>
  <c r="F113" i="10" s="1"/>
  <c r="D115" i="11"/>
  <c r="D113" i="10" s="1"/>
  <c r="G115" i="11"/>
  <c r="G113" i="10" s="1"/>
  <c r="J115" i="11"/>
  <c r="J113" i="10" s="1"/>
  <c r="D111" i="11"/>
  <c r="D109" i="10" s="1"/>
  <c r="J111" i="11"/>
  <c r="J109" i="10" s="1"/>
  <c r="E111" i="11"/>
  <c r="E109" i="10" s="1"/>
  <c r="F111" i="11"/>
  <c r="F109" i="10" s="1"/>
  <c r="I111" i="11"/>
  <c r="I109" i="10" s="1"/>
  <c r="G111" i="11"/>
  <c r="G109" i="10" s="1"/>
  <c r="F179" i="11"/>
  <c r="F177" i="10" s="1"/>
  <c r="J179" i="11"/>
  <c r="J177" i="10" s="1"/>
  <c r="H179" i="11"/>
  <c r="H177" i="10" s="1"/>
  <c r="D179" i="11"/>
  <c r="D177" i="10" s="1"/>
  <c r="D175" i="11"/>
  <c r="D173" i="10" s="1"/>
  <c r="J175" i="11"/>
  <c r="J173" i="10" s="1"/>
  <c r="G175" i="11"/>
  <c r="G173" i="10" s="1"/>
  <c r="H175" i="11"/>
  <c r="H173" i="10" s="1"/>
  <c r="E175" i="11"/>
  <c r="E173" i="10" s="1"/>
  <c r="I175" i="11"/>
  <c r="I173" i="10" s="1"/>
  <c r="H171" i="11"/>
  <c r="H169" i="10" s="1"/>
  <c r="D171" i="11"/>
  <c r="D169" i="10" s="1"/>
  <c r="G171" i="11"/>
  <c r="G169" i="10" s="1"/>
  <c r="E171" i="11"/>
  <c r="E169" i="10" s="1"/>
  <c r="J171" i="11"/>
  <c r="J169" i="10" s="1"/>
  <c r="I171" i="11"/>
  <c r="I169" i="10" s="1"/>
  <c r="E167" i="11"/>
  <c r="E165" i="10" s="1"/>
  <c r="G167" i="11"/>
  <c r="G165" i="10" s="1"/>
  <c r="I167" i="11"/>
  <c r="I165" i="10" s="1"/>
  <c r="J167" i="11"/>
  <c r="J165" i="10" s="1"/>
  <c r="H167" i="11"/>
  <c r="H165" i="10" s="1"/>
  <c r="D167" i="11"/>
  <c r="D165" i="10" s="1"/>
  <c r="I163" i="11"/>
  <c r="I161" i="10" s="1"/>
  <c r="G163" i="11"/>
  <c r="G161" i="10" s="1"/>
  <c r="H163" i="11"/>
  <c r="H161" i="10" s="1"/>
  <c r="D163" i="11"/>
  <c r="D161" i="10" s="1"/>
  <c r="E163" i="11"/>
  <c r="E161" i="10" s="1"/>
  <c r="J163" i="11"/>
  <c r="J161" i="10" s="1"/>
  <c r="I159" i="11"/>
  <c r="I157" i="10" s="1"/>
  <c r="F159" i="11"/>
  <c r="F157" i="10" s="1"/>
  <c r="D159" i="11"/>
  <c r="D157" i="10" s="1"/>
  <c r="H159" i="11"/>
  <c r="H157" i="10" s="1"/>
  <c r="J159" i="11"/>
  <c r="J157" i="10" s="1"/>
  <c r="E159" i="11"/>
  <c r="E157" i="10" s="1"/>
  <c r="D155" i="11"/>
  <c r="D153" i="10" s="1"/>
  <c r="J155" i="11"/>
  <c r="J153" i="10" s="1"/>
  <c r="E155" i="11"/>
  <c r="E153" i="10" s="1"/>
  <c r="F155" i="11"/>
  <c r="F153" i="10" s="1"/>
  <c r="H155" i="11"/>
  <c r="H153" i="10" s="1"/>
  <c r="I155" i="11"/>
  <c r="I153" i="10" s="1"/>
  <c r="H151" i="11"/>
  <c r="H149" i="10" s="1"/>
  <c r="G151" i="11"/>
  <c r="G149" i="10" s="1"/>
  <c r="D151" i="11"/>
  <c r="D149" i="10" s="1"/>
  <c r="E151" i="11"/>
  <c r="E149" i="10" s="1"/>
  <c r="J151" i="11"/>
  <c r="J149" i="10" s="1"/>
  <c r="I151" i="11"/>
  <c r="I149" i="10" s="1"/>
  <c r="I147" i="11"/>
  <c r="I145" i="10" s="1"/>
  <c r="J213" i="10"/>
  <c r="F201" i="10"/>
  <c r="J189" i="10"/>
  <c r="F185" i="10"/>
  <c r="H181" i="10"/>
  <c r="E251" i="11"/>
  <c r="E249" i="10" s="1"/>
  <c r="F241" i="10"/>
  <c r="J237" i="10"/>
  <c r="J233" i="10"/>
  <c r="J217" i="10"/>
  <c r="H285" i="10"/>
  <c r="H281" i="10"/>
  <c r="G277" i="10"/>
  <c r="H273" i="10"/>
  <c r="H269" i="10"/>
  <c r="G265" i="10"/>
  <c r="G261" i="10"/>
  <c r="H257" i="10"/>
  <c r="G253" i="10"/>
  <c r="D321" i="10"/>
  <c r="E319" i="11"/>
  <c r="E317" i="10" s="1"/>
  <c r="I311" i="11"/>
  <c r="I309" i="10" s="1"/>
  <c r="E307" i="11"/>
  <c r="E305" i="10" s="1"/>
  <c r="F301" i="10"/>
  <c r="I299" i="11"/>
  <c r="I297" i="10" s="1"/>
  <c r="J293" i="10"/>
  <c r="H289" i="10"/>
  <c r="E359" i="11"/>
  <c r="E357" i="10" s="1"/>
  <c r="E351" i="11"/>
  <c r="E349" i="10" s="1"/>
  <c r="I347" i="11"/>
  <c r="I345" i="10" s="1"/>
  <c r="F341" i="10"/>
  <c r="E331" i="11"/>
  <c r="E329" i="10" s="1"/>
  <c r="I327" i="11"/>
  <c r="I325" i="10" s="1"/>
  <c r="E390" i="11"/>
  <c r="E388" i="10" s="1"/>
  <c r="E386" i="11"/>
  <c r="E384" i="10" s="1"/>
  <c r="I382" i="11"/>
  <c r="I380" i="10" s="1"/>
  <c r="F376" i="10"/>
  <c r="J372" i="10"/>
  <c r="E370" i="11"/>
  <c r="E368" i="10" s="1"/>
  <c r="I366" i="11"/>
  <c r="I364" i="10" s="1"/>
  <c r="F360" i="10"/>
  <c r="I268" i="11"/>
  <c r="I266" i="10" s="1"/>
  <c r="G266" i="10"/>
  <c r="E272" i="11"/>
  <c r="E270" i="10" s="1"/>
  <c r="D278" i="10"/>
  <c r="I284" i="11"/>
  <c r="I282" i="10" s="1"/>
  <c r="I180" i="11"/>
  <c r="I178" i="10" s="1"/>
  <c r="F142" i="10"/>
  <c r="I148" i="11"/>
  <c r="I146" i="10" s="1"/>
  <c r="E152" i="11"/>
  <c r="E150" i="10" s="1"/>
  <c r="I164" i="11"/>
  <c r="I162" i="10" s="1"/>
  <c r="E168" i="11"/>
  <c r="E166" i="10" s="1"/>
  <c r="G118" i="10"/>
  <c r="E55" i="11"/>
  <c r="E53" i="10" s="1"/>
  <c r="E63" i="11"/>
  <c r="E61" i="10" s="1"/>
  <c r="G201" i="10"/>
  <c r="H213" i="10"/>
  <c r="D225" i="10"/>
  <c r="I237" i="11"/>
  <c r="I235" i="10" s="1"/>
  <c r="J241" i="10"/>
  <c r="E246" i="11"/>
  <c r="E244" i="10" s="1"/>
  <c r="J249" i="10"/>
  <c r="H41" i="10"/>
  <c r="H19" i="11"/>
  <c r="H17" i="10" s="1"/>
  <c r="G368" i="10"/>
  <c r="J376" i="10"/>
  <c r="I386" i="11"/>
  <c r="I384" i="10" s="1"/>
  <c r="F325" i="10"/>
  <c r="H337" i="10"/>
  <c r="G345" i="10"/>
  <c r="F353" i="10"/>
  <c r="F293" i="10"/>
  <c r="F305" i="10"/>
  <c r="J317" i="10"/>
  <c r="D261" i="10"/>
  <c r="I279" i="11"/>
  <c r="I277" i="10" s="1"/>
  <c r="F233" i="10"/>
  <c r="F151" i="11"/>
  <c r="F149" i="10" s="1"/>
  <c r="F167" i="11"/>
  <c r="F165" i="10" s="1"/>
  <c r="H111" i="11"/>
  <c r="H109" i="10" s="1"/>
  <c r="G131" i="11"/>
  <c r="G129" i="10" s="1"/>
  <c r="E78" i="11"/>
  <c r="E76" i="10" s="1"/>
  <c r="F103" i="11"/>
  <c r="F101" i="10" s="1"/>
  <c r="E70" i="11"/>
  <c r="E68" i="10" s="1"/>
  <c r="D170" i="10"/>
  <c r="D118" i="10"/>
  <c r="F118" i="10"/>
  <c r="G69" i="10"/>
  <c r="H73" i="10"/>
  <c r="G86" i="10"/>
  <c r="H90" i="10"/>
  <c r="J65" i="10"/>
  <c r="G191" i="10"/>
  <c r="J202" i="10"/>
  <c r="H210" i="10"/>
  <c r="D243" i="10"/>
  <c r="J31" i="10"/>
  <c r="D37" i="10"/>
  <c r="J15" i="10"/>
  <c r="F27" i="10"/>
  <c r="G362" i="11"/>
  <c r="G360" i="10" s="1"/>
  <c r="I362" i="11"/>
  <c r="I360" i="10" s="1"/>
  <c r="D366" i="11"/>
  <c r="D364" i="10" s="1"/>
  <c r="E366" i="11"/>
  <c r="E364" i="10" s="1"/>
  <c r="J370" i="11"/>
  <c r="J368" i="10" s="1"/>
  <c r="G374" i="11"/>
  <c r="G372" i="10" s="1"/>
  <c r="F374" i="11"/>
  <c r="F372" i="10" s="1"/>
  <c r="G378" i="11"/>
  <c r="G376" i="10" s="1"/>
  <c r="I378" i="11"/>
  <c r="I376" i="10" s="1"/>
  <c r="D382" i="11"/>
  <c r="D380" i="10" s="1"/>
  <c r="E382" i="11"/>
  <c r="E380" i="10" s="1"/>
  <c r="J386" i="11"/>
  <c r="J384" i="10" s="1"/>
  <c r="G390" i="11"/>
  <c r="G388" i="10" s="1"/>
  <c r="J390" i="11"/>
  <c r="J388" i="10" s="1"/>
  <c r="G327" i="11"/>
  <c r="G325" i="10" s="1"/>
  <c r="E327" i="11"/>
  <c r="E325" i="10" s="1"/>
  <c r="H331" i="11"/>
  <c r="H329" i="10" s="1"/>
  <c r="J331" i="11"/>
  <c r="J329" i="10" s="1"/>
  <c r="D335" i="11"/>
  <c r="D333" i="10" s="1"/>
  <c r="F335" i="11"/>
  <c r="F333" i="10" s="1"/>
  <c r="I339" i="11"/>
  <c r="I337" i="10" s="1"/>
  <c r="F339" i="11"/>
  <c r="F337" i="10" s="1"/>
  <c r="I343" i="11"/>
  <c r="I341" i="10" s="1"/>
  <c r="D347" i="11"/>
  <c r="D345" i="10" s="1"/>
  <c r="E347" i="11"/>
  <c r="E345" i="10" s="1"/>
  <c r="H351" i="11"/>
  <c r="H349" i="10" s="1"/>
  <c r="J351" i="11"/>
  <c r="J349" i="10" s="1"/>
  <c r="I355" i="11"/>
  <c r="I353" i="10" s="1"/>
  <c r="D359" i="11"/>
  <c r="D357" i="10" s="1"/>
  <c r="G291" i="11"/>
  <c r="G289" i="10" s="1"/>
  <c r="J291" i="11"/>
  <c r="J289" i="10" s="1"/>
  <c r="E295" i="11"/>
  <c r="E293" i="10" s="1"/>
  <c r="D299" i="11"/>
  <c r="D297" i="10" s="1"/>
  <c r="G303" i="11"/>
  <c r="G301" i="10" s="1"/>
  <c r="I307" i="11"/>
  <c r="I305" i="10" s="1"/>
  <c r="H311" i="11"/>
  <c r="H309" i="10" s="1"/>
  <c r="G315" i="11"/>
  <c r="G313" i="10" s="1"/>
  <c r="J315" i="11"/>
  <c r="J313" i="10" s="1"/>
  <c r="D319" i="11"/>
  <c r="D317" i="10" s="1"/>
  <c r="H323" i="11"/>
  <c r="H321" i="10" s="1"/>
  <c r="J323" i="11"/>
  <c r="J321" i="10" s="1"/>
  <c r="J255" i="11"/>
  <c r="J253" i="10" s="1"/>
  <c r="F259" i="11"/>
  <c r="F257" i="10" s="1"/>
  <c r="F263" i="11"/>
  <c r="F261" i="10" s="1"/>
  <c r="J267" i="11"/>
  <c r="J265" i="10" s="1"/>
  <c r="F271" i="11"/>
  <c r="F269" i="10" s="1"/>
  <c r="F275" i="11"/>
  <c r="F273" i="10" s="1"/>
  <c r="F279" i="11"/>
  <c r="F277" i="10" s="1"/>
  <c r="G287" i="11"/>
  <c r="G285" i="10" s="1"/>
  <c r="J287" i="11"/>
  <c r="J285" i="10" s="1"/>
  <c r="F227" i="11"/>
  <c r="F225" i="10" s="1"/>
  <c r="J203" i="11"/>
  <c r="J201" i="10" s="1"/>
  <c r="G203" i="10"/>
  <c r="D208" i="10"/>
  <c r="H375" i="10"/>
  <c r="D383" i="10"/>
  <c r="G264" i="10"/>
  <c r="D243" i="11"/>
  <c r="D241" i="10" s="1"/>
  <c r="G358" i="10"/>
  <c r="H110" i="10"/>
  <c r="J110" i="10"/>
  <c r="D114" i="10"/>
  <c r="H126" i="10"/>
  <c r="F130" i="10"/>
  <c r="F73" i="10"/>
  <c r="G98" i="10"/>
  <c r="G61" i="10"/>
  <c r="J183" i="10"/>
  <c r="E191" i="11"/>
  <c r="E189" i="10" s="1"/>
  <c r="D195" i="11"/>
  <c r="D193" i="10" s="1"/>
  <c r="J196" i="10"/>
  <c r="J199" i="10"/>
  <c r="G207" i="10"/>
  <c r="F211" i="10"/>
  <c r="J215" i="10"/>
  <c r="G223" i="10"/>
  <c r="F227" i="10"/>
  <c r="J231" i="10"/>
  <c r="H243" i="10"/>
  <c r="G246" i="10"/>
  <c r="F251" i="11"/>
  <c r="F249" i="10" s="1"/>
  <c r="G32" i="10"/>
  <c r="J43" i="10"/>
  <c r="J27" i="10"/>
  <c r="H362" i="11"/>
  <c r="H360" i="10" s="1"/>
  <c r="E362" i="11"/>
  <c r="E360" i="10" s="1"/>
  <c r="J366" i="11"/>
  <c r="J364" i="10" s="1"/>
  <c r="D370" i="11"/>
  <c r="D368" i="10" s="1"/>
  <c r="F370" i="11"/>
  <c r="F368" i="10" s="1"/>
  <c r="H374" i="11"/>
  <c r="H372" i="10" s="1"/>
  <c r="I374" i="11"/>
  <c r="I372" i="10" s="1"/>
  <c r="H378" i="11"/>
  <c r="H376" i="10" s="1"/>
  <c r="E378" i="11"/>
  <c r="E376" i="10" s="1"/>
  <c r="J382" i="11"/>
  <c r="J380" i="10" s="1"/>
  <c r="D386" i="11"/>
  <c r="D384" i="10" s="1"/>
  <c r="F386" i="11"/>
  <c r="F384" i="10" s="1"/>
  <c r="F390" i="11"/>
  <c r="F388" i="10" s="1"/>
  <c r="H327" i="11"/>
  <c r="H325" i="10" s="1"/>
  <c r="J327" i="11"/>
  <c r="J325" i="10" s="1"/>
  <c r="D331" i="11"/>
  <c r="D329" i="10" s="1"/>
  <c r="F331" i="11"/>
  <c r="F329" i="10" s="1"/>
  <c r="I335" i="11"/>
  <c r="I333" i="10" s="1"/>
  <c r="G339" i="11"/>
  <c r="G337" i="10" s="1"/>
  <c r="E339" i="11"/>
  <c r="E337" i="10" s="1"/>
  <c r="G343" i="11"/>
  <c r="G341" i="10" s="1"/>
  <c r="E343" i="11"/>
  <c r="E341" i="10" s="1"/>
  <c r="H347" i="11"/>
  <c r="H345" i="10" s="1"/>
  <c r="J347" i="11"/>
  <c r="J345" i="10" s="1"/>
  <c r="G351" i="11"/>
  <c r="G349" i="10" s="1"/>
  <c r="F351" i="11"/>
  <c r="F349" i="10" s="1"/>
  <c r="G295" i="11"/>
  <c r="G293" i="10" s="1"/>
  <c r="D303" i="11"/>
  <c r="D301" i="10" s="1"/>
  <c r="H315" i="11"/>
  <c r="H313" i="10" s="1"/>
  <c r="E147" i="11"/>
  <c r="E145" i="10" s="1"/>
  <c r="G147" i="11"/>
  <c r="G145" i="10" s="1"/>
  <c r="D147" i="11"/>
  <c r="D145" i="10" s="1"/>
  <c r="J147" i="11"/>
  <c r="J145" i="10" s="1"/>
  <c r="E215" i="11"/>
  <c r="E213" i="10" s="1"/>
  <c r="F215" i="11"/>
  <c r="F213" i="10" s="1"/>
  <c r="G209" i="10"/>
  <c r="H207" i="11"/>
  <c r="H205" i="10" s="1"/>
  <c r="I207" i="11"/>
  <c r="I205" i="10" s="1"/>
  <c r="F207" i="11"/>
  <c r="F205" i="10" s="1"/>
  <c r="J207" i="11"/>
  <c r="J205" i="10" s="1"/>
  <c r="I203" i="11"/>
  <c r="I201" i="10" s="1"/>
  <c r="E199" i="11"/>
  <c r="E197" i="10" s="1"/>
  <c r="F199" i="11"/>
  <c r="F197" i="10" s="1"/>
  <c r="F193" i="10"/>
  <c r="H191" i="11"/>
  <c r="H189" i="10" s="1"/>
  <c r="F191" i="11"/>
  <c r="F189" i="10" s="1"/>
  <c r="I191" i="11"/>
  <c r="I189" i="10" s="1"/>
  <c r="D187" i="11"/>
  <c r="D185" i="10" s="1"/>
  <c r="I187" i="11"/>
  <c r="I185" i="10" s="1"/>
  <c r="J187" i="11"/>
  <c r="J185" i="10" s="1"/>
  <c r="E183" i="11"/>
  <c r="E181" i="10" s="1"/>
  <c r="F183" i="11"/>
  <c r="F181" i="10" s="1"/>
  <c r="H251" i="11"/>
  <c r="H249" i="10" s="1"/>
  <c r="I251" i="11"/>
  <c r="I249" i="10" s="1"/>
  <c r="D251" i="11"/>
  <c r="D249" i="10" s="1"/>
  <c r="H247" i="11"/>
  <c r="H245" i="10" s="1"/>
  <c r="I247" i="11"/>
  <c r="I245" i="10" s="1"/>
  <c r="E247" i="11"/>
  <c r="E245" i="10" s="1"/>
  <c r="H243" i="11"/>
  <c r="H241" i="10" s="1"/>
  <c r="I243" i="11"/>
  <c r="I241" i="10" s="1"/>
  <c r="E243" i="11"/>
  <c r="E241" i="10" s="1"/>
  <c r="H239" i="11"/>
  <c r="H237" i="10" s="1"/>
  <c r="I239" i="11"/>
  <c r="I237" i="10" s="1"/>
  <c r="D239" i="11"/>
  <c r="D237" i="10" s="1"/>
  <c r="I235" i="11"/>
  <c r="I233" i="10" s="1"/>
  <c r="E231" i="11"/>
  <c r="E229" i="10" s="1"/>
  <c r="F231" i="11"/>
  <c r="F229" i="10" s="1"/>
  <c r="J231" i="11"/>
  <c r="J229" i="10" s="1"/>
  <c r="H223" i="11"/>
  <c r="H221" i="10" s="1"/>
  <c r="I223" i="11"/>
  <c r="I221" i="10" s="1"/>
  <c r="F223" i="11"/>
  <c r="F221" i="10" s="1"/>
  <c r="D219" i="11"/>
  <c r="D217" i="10" s="1"/>
  <c r="F219" i="11"/>
  <c r="F217" i="10" s="1"/>
  <c r="F287" i="11"/>
  <c r="F285" i="10" s="1"/>
  <c r="I287" i="11"/>
  <c r="I285" i="10" s="1"/>
  <c r="F283" i="11"/>
  <c r="F281" i="10" s="1"/>
  <c r="D283" i="11"/>
  <c r="D281" i="10" s="1"/>
  <c r="J283" i="11"/>
  <c r="J281" i="10" s="1"/>
  <c r="G283" i="11"/>
  <c r="G281" i="10" s="1"/>
  <c r="J279" i="11"/>
  <c r="J277" i="10" s="1"/>
  <c r="H279" i="11"/>
  <c r="H277" i="10" s="1"/>
  <c r="D279" i="11"/>
  <c r="D277" i="10" s="1"/>
  <c r="E275" i="11"/>
  <c r="E273" i="10" s="1"/>
  <c r="G275" i="11"/>
  <c r="G273" i="10" s="1"/>
  <c r="I275" i="11"/>
  <c r="I273" i="10" s="1"/>
  <c r="I271" i="11"/>
  <c r="I269" i="10" s="1"/>
  <c r="J271" i="11"/>
  <c r="J269" i="10" s="1"/>
  <c r="G271" i="11"/>
  <c r="G269" i="10" s="1"/>
  <c r="F267" i="11"/>
  <c r="F265" i="10" s="1"/>
  <c r="D267" i="11"/>
  <c r="D265" i="10" s="1"/>
  <c r="H267" i="11"/>
  <c r="H265" i="10" s="1"/>
  <c r="J263" i="11"/>
  <c r="J261" i="10" s="1"/>
  <c r="H263" i="11"/>
  <c r="H261" i="10" s="1"/>
  <c r="I263" i="11"/>
  <c r="I261" i="10" s="1"/>
  <c r="E259" i="11"/>
  <c r="E257" i="10" s="1"/>
  <c r="G259" i="11"/>
  <c r="G257" i="10" s="1"/>
  <c r="J259" i="11"/>
  <c r="J257" i="10" s="1"/>
  <c r="I255" i="11"/>
  <c r="I253" i="10" s="1"/>
  <c r="F255" i="11"/>
  <c r="F253" i="10" s="1"/>
  <c r="H255" i="11"/>
  <c r="H253" i="10" s="1"/>
  <c r="F323" i="11"/>
  <c r="F321" i="10" s="1"/>
  <c r="I323" i="11"/>
  <c r="I321" i="10" s="1"/>
  <c r="G323" i="11"/>
  <c r="G321" i="10" s="1"/>
  <c r="I319" i="11"/>
  <c r="I317" i="10" s="1"/>
  <c r="G319" i="11"/>
  <c r="G317" i="10" s="1"/>
  <c r="I315" i="11"/>
  <c r="I313" i="10" s="1"/>
  <c r="F311" i="11"/>
  <c r="F309" i="10" s="1"/>
  <c r="D311" i="11"/>
  <c r="D309" i="10" s="1"/>
  <c r="J307" i="11"/>
  <c r="J305" i="10" s="1"/>
  <c r="H307" i="11"/>
  <c r="H305" i="10" s="1"/>
  <c r="J303" i="11"/>
  <c r="J301" i="10" s="1"/>
  <c r="H303" i="11"/>
  <c r="H301" i="10" s="1"/>
  <c r="E299" i="11"/>
  <c r="E297" i="10" s="1"/>
  <c r="G299" i="11"/>
  <c r="G297" i="10" s="1"/>
  <c r="I295" i="11"/>
  <c r="I293" i="10" s="1"/>
  <c r="F291" i="11"/>
  <c r="F289" i="10" s="1"/>
  <c r="D291" i="11"/>
  <c r="D289" i="10" s="1"/>
  <c r="J359" i="11"/>
  <c r="J357" i="10" s="1"/>
  <c r="I359" i="11"/>
  <c r="I357" i="10" s="1"/>
  <c r="G355" i="11"/>
  <c r="G353" i="10" s="1"/>
  <c r="D355" i="11"/>
  <c r="D353" i="10" s="1"/>
  <c r="J170" i="10"/>
  <c r="D174" i="10"/>
  <c r="F122" i="10"/>
  <c r="G130" i="10"/>
  <c r="H134" i="10"/>
  <c r="J134" i="10"/>
  <c r="D138" i="10"/>
  <c r="F138" i="10"/>
  <c r="G73" i="10"/>
  <c r="J77" i="10"/>
  <c r="G90" i="10"/>
  <c r="J94" i="10"/>
  <c r="H53" i="10"/>
  <c r="G53" i="10"/>
  <c r="H57" i="10"/>
  <c r="J180" i="10"/>
  <c r="G187" i="11"/>
  <c r="G185" i="10" s="1"/>
  <c r="F198" i="10"/>
  <c r="I211" i="11"/>
  <c r="I209" i="10" s="1"/>
  <c r="F214" i="10"/>
  <c r="D222" i="10"/>
  <c r="I227" i="11"/>
  <c r="I225" i="10" s="1"/>
  <c r="F230" i="10"/>
  <c r="G235" i="11"/>
  <c r="G233" i="10" s="1"/>
  <c r="E239" i="11"/>
  <c r="E237" i="10" s="1"/>
  <c r="H239" i="10"/>
  <c r="F247" i="11"/>
  <c r="F245" i="10" s="1"/>
  <c r="H247" i="10"/>
  <c r="D45" i="10"/>
  <c r="F15" i="10"/>
  <c r="J23" i="10"/>
  <c r="D362" i="11"/>
  <c r="D360" i="10" s="1"/>
  <c r="H366" i="11"/>
  <c r="H364" i="10" s="1"/>
  <c r="H370" i="11"/>
  <c r="H368" i="10" s="1"/>
  <c r="D378" i="11"/>
  <c r="D376" i="10" s="1"/>
  <c r="H382" i="11"/>
  <c r="H380" i="10" s="1"/>
  <c r="H386" i="11"/>
  <c r="H384" i="10" s="1"/>
  <c r="D390" i="11"/>
  <c r="D388" i="10" s="1"/>
  <c r="G331" i="11"/>
  <c r="G329" i="10" s="1"/>
  <c r="H335" i="11"/>
  <c r="H333" i="10" s="1"/>
  <c r="D339" i="11"/>
  <c r="D337" i="10" s="1"/>
  <c r="D343" i="11"/>
  <c r="D341" i="10" s="1"/>
  <c r="D351" i="11"/>
  <c r="D349" i="10" s="1"/>
  <c r="H355" i="11"/>
  <c r="H353" i="10" s="1"/>
  <c r="H359" i="11"/>
  <c r="H357" i="10" s="1"/>
  <c r="F359" i="11"/>
  <c r="F357" i="10" s="1"/>
  <c r="E291" i="11"/>
  <c r="E289" i="10" s="1"/>
  <c r="D295" i="11"/>
  <c r="D293" i="10" s="1"/>
  <c r="H299" i="11"/>
  <c r="H297" i="10" s="1"/>
  <c r="F299" i="11"/>
  <c r="F297" i="10" s="1"/>
  <c r="E303" i="11"/>
  <c r="E301" i="10" s="1"/>
  <c r="D307" i="11"/>
  <c r="D305" i="10" s="1"/>
  <c r="G311" i="11"/>
  <c r="G309" i="10" s="1"/>
  <c r="J311" i="11"/>
  <c r="J309" i="10" s="1"/>
  <c r="E315" i="11"/>
  <c r="E313" i="10" s="1"/>
  <c r="F319" i="11"/>
  <c r="F317" i="10" s="1"/>
  <c r="E323" i="11"/>
  <c r="E321" i="10" s="1"/>
  <c r="E255" i="11"/>
  <c r="E253" i="10" s="1"/>
  <c r="I259" i="11"/>
  <c r="I257" i="10" s="1"/>
  <c r="E263" i="11"/>
  <c r="E261" i="10" s="1"/>
  <c r="E267" i="11"/>
  <c r="E265" i="10" s="1"/>
  <c r="E271" i="11"/>
  <c r="E269" i="10" s="1"/>
  <c r="J275" i="11"/>
  <c r="J273" i="10" s="1"/>
  <c r="E279" i="11"/>
  <c r="E277" i="10" s="1"/>
  <c r="E283" i="11"/>
  <c r="E281" i="10" s="1"/>
  <c r="E287" i="11"/>
  <c r="E285" i="10" s="1"/>
  <c r="J227" i="11"/>
  <c r="J225" i="10" s="1"/>
  <c r="J183" i="11"/>
  <c r="J181" i="10" s="1"/>
  <c r="J199" i="11"/>
  <c r="J197" i="10" s="1"/>
  <c r="F211" i="11"/>
  <c r="F209" i="10" s="1"/>
  <c r="H147" i="11"/>
  <c r="H145" i="10" s="1"/>
  <c r="F223" i="10"/>
  <c r="H228" i="10"/>
  <c r="G45" i="10"/>
  <c r="G219" i="10"/>
  <c r="G247" i="10"/>
  <c r="H371" i="10"/>
  <c r="H379" i="10"/>
  <c r="G116" i="10"/>
  <c r="F191" i="10"/>
  <c r="J195" i="10"/>
  <c r="F204" i="10"/>
  <c r="J211" i="10"/>
  <c r="J227" i="10"/>
  <c r="G243" i="10"/>
  <c r="J20" i="10"/>
  <c r="J179" i="10"/>
  <c r="F188" i="10"/>
  <c r="F207" i="10"/>
  <c r="G239" i="10"/>
  <c r="D38" i="10"/>
  <c r="J324" i="10"/>
  <c r="G356" i="10"/>
  <c r="G156" i="10"/>
  <c r="D332" i="10"/>
  <c r="F288" i="10"/>
  <c r="J312" i="10"/>
  <c r="F320" i="10"/>
  <c r="G272" i="10"/>
  <c r="J124" i="10"/>
  <c r="G215" i="10"/>
  <c r="D386" i="10"/>
  <c r="D351" i="10"/>
  <c r="D248" i="10"/>
  <c r="J367" i="10"/>
  <c r="G375" i="10"/>
  <c r="G383" i="10"/>
  <c r="D324" i="10"/>
  <c r="F336" i="10"/>
  <c r="H344" i="10"/>
  <c r="J352" i="10"/>
  <c r="J176" i="10"/>
  <c r="D124" i="10"/>
  <c r="J191" i="10"/>
  <c r="G34" i="10"/>
  <c r="H362" i="10"/>
  <c r="D382" i="10"/>
  <c r="J339" i="10"/>
  <c r="G187" i="10"/>
  <c r="J192" i="10"/>
  <c r="H196" i="10"/>
  <c r="D224" i="10"/>
  <c r="D34" i="10"/>
  <c r="H38" i="10"/>
  <c r="H46" i="10"/>
  <c r="J12" i="10"/>
  <c r="D328" i="10"/>
  <c r="G300" i="10"/>
  <c r="D308" i="10"/>
  <c r="G256" i="10"/>
  <c r="G280" i="10"/>
  <c r="G168" i="10"/>
  <c r="H132" i="10"/>
  <c r="G71" i="10"/>
  <c r="J358" i="10"/>
  <c r="D323" i="10"/>
  <c r="D299" i="10"/>
  <c r="H319" i="10"/>
  <c r="G340" i="10"/>
  <c r="F356" i="10"/>
  <c r="H304" i="10"/>
  <c r="D312" i="10"/>
  <c r="G276" i="10"/>
  <c r="H284" i="10"/>
  <c r="F152" i="10"/>
  <c r="D160" i="10"/>
  <c r="H108" i="10"/>
  <c r="F128" i="10"/>
  <c r="D136" i="10"/>
  <c r="F51" i="10"/>
  <c r="F187" i="10"/>
  <c r="H234" i="10"/>
  <c r="D47" i="10"/>
  <c r="D362" i="10"/>
  <c r="H366" i="10"/>
  <c r="J378" i="10"/>
  <c r="J382" i="10"/>
  <c r="J327" i="10"/>
  <c r="D331" i="10"/>
  <c r="J343" i="10"/>
  <c r="H347" i="10"/>
  <c r="H355" i="10"/>
  <c r="D303" i="10"/>
  <c r="H275" i="10"/>
  <c r="H311" i="10"/>
  <c r="J259" i="10"/>
  <c r="F252" i="10"/>
  <c r="F260" i="10"/>
  <c r="H144" i="10"/>
  <c r="H172" i="10"/>
  <c r="J112" i="10"/>
  <c r="H120" i="10"/>
  <c r="F140" i="10"/>
  <c r="D75" i="10"/>
  <c r="D96" i="10"/>
  <c r="G63" i="10"/>
  <c r="G199" i="10"/>
  <c r="J220" i="10"/>
  <c r="G244" i="10"/>
  <c r="G22" i="10"/>
  <c r="H358" i="10"/>
  <c r="F362" i="10"/>
  <c r="D370" i="10"/>
  <c r="D374" i="10"/>
  <c r="H378" i="10"/>
  <c r="J386" i="10"/>
  <c r="J323" i="10"/>
  <c r="D347" i="10"/>
  <c r="D355" i="10"/>
  <c r="G295" i="10"/>
  <c r="H33" i="11"/>
  <c r="H31" i="10" s="1"/>
  <c r="D29" i="11"/>
  <c r="D27" i="10" s="1"/>
  <c r="H25" i="11"/>
  <c r="H23" i="10" s="1"/>
  <c r="H21" i="11"/>
  <c r="H19" i="10" s="1"/>
  <c r="H17" i="11"/>
  <c r="H15" i="10" s="1"/>
  <c r="D13" i="11"/>
  <c r="D11" i="10" s="1"/>
  <c r="F80" i="10"/>
  <c r="G100" i="10"/>
  <c r="H55" i="10"/>
  <c r="J67" i="10"/>
  <c r="D39" i="10"/>
  <c r="D358" i="10"/>
  <c r="J366" i="10"/>
  <c r="G370" i="10"/>
  <c r="G374" i="10"/>
  <c r="D378" i="10"/>
  <c r="H386" i="10"/>
  <c r="F323" i="10"/>
  <c r="H335" i="10"/>
  <c r="D343" i="10"/>
  <c r="H351" i="10"/>
  <c r="F319" i="10"/>
  <c r="D143" i="10"/>
  <c r="H52" i="11"/>
  <c r="H50" i="10" s="1"/>
  <c r="G48" i="11"/>
  <c r="G46" i="10" s="1"/>
  <c r="G44" i="11"/>
  <c r="G42" i="10" s="1"/>
  <c r="G40" i="11"/>
  <c r="G38" i="10" s="1"/>
  <c r="H36" i="11"/>
  <c r="H34" i="10" s="1"/>
  <c r="I101" i="11"/>
  <c r="I99" i="10" s="1"/>
  <c r="E89" i="11"/>
  <c r="E87" i="10" s="1"/>
  <c r="I72" i="11"/>
  <c r="I141" i="11"/>
  <c r="I139" i="10" s="1"/>
  <c r="E137" i="11"/>
  <c r="E135" i="10" s="1"/>
  <c r="G133" i="11"/>
  <c r="G131" i="10" s="1"/>
  <c r="E117" i="11"/>
  <c r="E115" i="10" s="1"/>
  <c r="D109" i="11"/>
  <c r="D107" i="10" s="1"/>
  <c r="E177" i="11"/>
  <c r="E175" i="10" s="1"/>
  <c r="D169" i="11"/>
  <c r="D167" i="10" s="1"/>
  <c r="E165" i="11"/>
  <c r="E163" i="10" s="1"/>
  <c r="I157" i="11"/>
  <c r="I155" i="10" s="1"/>
  <c r="F153" i="11"/>
  <c r="F151" i="10" s="1"/>
  <c r="I149" i="11"/>
  <c r="I147" i="10" s="1"/>
  <c r="F145" i="11"/>
  <c r="F143" i="10" s="1"/>
  <c r="H213" i="11"/>
  <c r="H211" i="10" s="1"/>
  <c r="H209" i="11"/>
  <c r="H207" i="10" s="1"/>
  <c r="H205" i="11"/>
  <c r="H203" i="10" s="1"/>
  <c r="H201" i="11"/>
  <c r="H199" i="10" s="1"/>
  <c r="H197" i="11"/>
  <c r="H195" i="10" s="1"/>
  <c r="D193" i="11"/>
  <c r="D191" i="10" s="1"/>
  <c r="H189" i="11"/>
  <c r="H187" i="10" s="1"/>
  <c r="H185" i="11"/>
  <c r="H183" i="10" s="1"/>
  <c r="D181" i="11"/>
  <c r="D179" i="10" s="1"/>
  <c r="F249" i="11"/>
  <c r="F247" i="10" s="1"/>
  <c r="F245" i="11"/>
  <c r="F243" i="10" s="1"/>
  <c r="J241" i="11"/>
  <c r="J239" i="10" s="1"/>
  <c r="D237" i="11"/>
  <c r="D235" i="10" s="1"/>
  <c r="D233" i="11"/>
  <c r="D231" i="10" s="1"/>
  <c r="H229" i="11"/>
  <c r="H227" i="10" s="1"/>
  <c r="D225" i="11"/>
  <c r="D223" i="10" s="1"/>
  <c r="D221" i="11"/>
  <c r="D219" i="10" s="1"/>
  <c r="H217" i="11"/>
  <c r="H215" i="10" s="1"/>
  <c r="H285" i="11"/>
  <c r="H283" i="10" s="1"/>
  <c r="G281" i="11"/>
  <c r="G279" i="10" s="1"/>
  <c r="D277" i="11"/>
  <c r="D275" i="10" s="1"/>
  <c r="J273" i="11"/>
  <c r="J271" i="10" s="1"/>
  <c r="D269" i="11"/>
  <c r="D267" i="10" s="1"/>
  <c r="H265" i="11"/>
  <c r="H263" i="10" s="1"/>
  <c r="G261" i="11"/>
  <c r="G259" i="10" s="1"/>
  <c r="D257" i="11"/>
  <c r="D255" i="10" s="1"/>
  <c r="H253" i="11"/>
  <c r="H251" i="10" s="1"/>
  <c r="G321" i="11"/>
  <c r="G317" i="11"/>
  <c r="G315" i="10" s="1"/>
  <c r="J313" i="11"/>
  <c r="D309" i="11"/>
  <c r="D307" i="10" s="1"/>
  <c r="H305" i="11"/>
  <c r="F301" i="11"/>
  <c r="F299" i="10" s="1"/>
  <c r="H297" i="11"/>
  <c r="H295" i="10" s="1"/>
  <c r="H293" i="11"/>
  <c r="H291" i="10" s="1"/>
  <c r="H289" i="11"/>
  <c r="H287" i="10" s="1"/>
  <c r="J357" i="11"/>
  <c r="J355" i="10" s="1"/>
  <c r="E353" i="11"/>
  <c r="E351" i="10" s="1"/>
  <c r="J349" i="11"/>
  <c r="J347" i="10" s="1"/>
  <c r="H345" i="11"/>
  <c r="H343" i="10" s="1"/>
  <c r="H341" i="11"/>
  <c r="H339" i="10" s="1"/>
  <c r="D337" i="11"/>
  <c r="D335" i="10" s="1"/>
  <c r="F333" i="11"/>
  <c r="F331" i="10" s="1"/>
  <c r="G329" i="11"/>
  <c r="G327" i="10" s="1"/>
  <c r="H325" i="11"/>
  <c r="H323" i="10" s="1"/>
  <c r="I388" i="11"/>
  <c r="I386" i="10" s="1"/>
  <c r="G384" i="11"/>
  <c r="G382" i="10" s="1"/>
  <c r="G380" i="11"/>
  <c r="G378" i="10" s="1"/>
  <c r="H376" i="11"/>
  <c r="H374" i="10" s="1"/>
  <c r="H372" i="11"/>
  <c r="H370" i="10" s="1"/>
  <c r="D368" i="11"/>
  <c r="D366" i="10" s="1"/>
  <c r="G364" i="11"/>
  <c r="G362" i="10" s="1"/>
  <c r="F360" i="11"/>
  <c r="F358" i="10" s="1"/>
  <c r="G388" i="11"/>
  <c r="G386" i="10" s="1"/>
  <c r="G325" i="11"/>
  <c r="G323" i="10" s="1"/>
  <c r="G337" i="11"/>
  <c r="G335" i="10" s="1"/>
  <c r="G341" i="11"/>
  <c r="G339" i="10" s="1"/>
  <c r="G313" i="11"/>
  <c r="G311" i="10" s="1"/>
  <c r="J180" i="11"/>
  <c r="J178" i="10" s="1"/>
  <c r="D248" i="11"/>
  <c r="D246" i="10" s="1"/>
  <c r="I244" i="11"/>
  <c r="I242" i="10" s="1"/>
  <c r="D33" i="11"/>
  <c r="D31" i="10" s="1"/>
  <c r="H13" i="11"/>
  <c r="H11" i="10" s="1"/>
  <c r="H29" i="11"/>
  <c r="H27" i="10" s="1"/>
  <c r="D17" i="11"/>
  <c r="D15" i="10" s="1"/>
  <c r="H34" i="11"/>
  <c r="H32" i="10" s="1"/>
  <c r="E34" i="11"/>
  <c r="E32" i="10" s="1"/>
  <c r="I34" i="11"/>
  <c r="I32" i="10" s="1"/>
  <c r="F34" i="11"/>
  <c r="F32" i="10" s="1"/>
  <c r="I30" i="11"/>
  <c r="I28" i="10" s="1"/>
  <c r="F30" i="11"/>
  <c r="F28" i="10" s="1"/>
  <c r="G30" i="11"/>
  <c r="G28" i="10" s="1"/>
  <c r="E30" i="11"/>
  <c r="E28" i="10" s="1"/>
  <c r="J30" i="11"/>
  <c r="J28" i="10" s="1"/>
  <c r="H30" i="11"/>
  <c r="H28" i="10" s="1"/>
  <c r="I26" i="11"/>
  <c r="I24" i="10" s="1"/>
  <c r="J26" i="11"/>
  <c r="J24" i="10" s="1"/>
  <c r="H26" i="11"/>
  <c r="H24" i="10" s="1"/>
  <c r="E26" i="11"/>
  <c r="E24" i="10" s="1"/>
  <c r="G26" i="11"/>
  <c r="G24" i="10" s="1"/>
  <c r="G22" i="11"/>
  <c r="G20" i="10" s="1"/>
  <c r="E22" i="11"/>
  <c r="E20" i="10" s="1"/>
  <c r="I22" i="11"/>
  <c r="I20" i="10" s="1"/>
  <c r="F22" i="11"/>
  <c r="F20" i="10" s="1"/>
  <c r="H22" i="11"/>
  <c r="H20" i="10" s="1"/>
  <c r="E18" i="11"/>
  <c r="E16" i="10" s="1"/>
  <c r="J18" i="11"/>
  <c r="J16" i="10" s="1"/>
  <c r="G18" i="11"/>
  <c r="G16" i="10" s="1"/>
  <c r="I18" i="11"/>
  <c r="I16" i="10" s="1"/>
  <c r="H18" i="11"/>
  <c r="H16" i="10" s="1"/>
  <c r="G14" i="11"/>
  <c r="G12" i="10" s="1"/>
  <c r="E14" i="11"/>
  <c r="E12" i="10" s="1"/>
  <c r="I14" i="11"/>
  <c r="I12" i="10" s="1"/>
  <c r="F14" i="11"/>
  <c r="F12" i="10" s="1"/>
  <c r="H14" i="11"/>
  <c r="H12" i="10" s="1"/>
  <c r="E8" i="10"/>
  <c r="F8" i="10"/>
  <c r="I8" i="10"/>
  <c r="J8" i="10"/>
  <c r="G8" i="10"/>
  <c r="G69" i="11"/>
  <c r="G67" i="10" s="1"/>
  <c r="H69" i="11"/>
  <c r="H67" i="10" s="1"/>
  <c r="I69" i="11"/>
  <c r="I67" i="10" s="1"/>
  <c r="D69" i="11"/>
  <c r="D67" i="10" s="1"/>
  <c r="E69" i="11"/>
  <c r="E67" i="10" s="1"/>
  <c r="H65" i="11"/>
  <c r="H63" i="10" s="1"/>
  <c r="E65" i="11"/>
  <c r="E63" i="10" s="1"/>
  <c r="J65" i="11"/>
  <c r="F65" i="11"/>
  <c r="F63" i="10" s="1"/>
  <c r="G61" i="11"/>
  <c r="G59" i="10" s="1"/>
  <c r="H61" i="11"/>
  <c r="H59" i="10" s="1"/>
  <c r="I61" i="11"/>
  <c r="I59" i="10" s="1"/>
  <c r="D61" i="11"/>
  <c r="D59" i="10" s="1"/>
  <c r="J61" i="11"/>
  <c r="J59" i="10" s="1"/>
  <c r="D57" i="11"/>
  <c r="D55" i="10" s="1"/>
  <c r="E57" i="11"/>
  <c r="E55" i="10" s="1"/>
  <c r="F57" i="11"/>
  <c r="F55" i="10" s="1"/>
  <c r="G57" i="11"/>
  <c r="G55" i="10" s="1"/>
  <c r="H53" i="11"/>
  <c r="H51" i="10" s="1"/>
  <c r="D53" i="11"/>
  <c r="D51" i="10" s="1"/>
  <c r="J53" i="11"/>
  <c r="J51" i="10" s="1"/>
  <c r="G53" i="11"/>
  <c r="G51" i="10" s="1"/>
  <c r="E53" i="11"/>
  <c r="E51" i="10" s="1"/>
  <c r="H49" i="11"/>
  <c r="H47" i="10" s="1"/>
  <c r="E49" i="11"/>
  <c r="E47" i="10" s="1"/>
  <c r="I49" i="11"/>
  <c r="I47" i="10" s="1"/>
  <c r="F49" i="11"/>
  <c r="F47" i="10" s="1"/>
  <c r="J49" i="11"/>
  <c r="J47" i="10" s="1"/>
  <c r="H45" i="11"/>
  <c r="H43" i="10" s="1"/>
  <c r="E45" i="11"/>
  <c r="E43" i="10" s="1"/>
  <c r="I45" i="11"/>
  <c r="I43" i="10" s="1"/>
  <c r="F45" i="11"/>
  <c r="F43" i="10" s="1"/>
  <c r="H41" i="11"/>
  <c r="H39" i="10" s="1"/>
  <c r="J41" i="11"/>
  <c r="J39" i="10" s="1"/>
  <c r="E41" i="11"/>
  <c r="E39" i="10" s="1"/>
  <c r="I41" i="11"/>
  <c r="I39" i="10" s="1"/>
  <c r="H37" i="11"/>
  <c r="H35" i="10" s="1"/>
  <c r="I37" i="11"/>
  <c r="I35" i="10" s="1"/>
  <c r="F37" i="11"/>
  <c r="F35" i="10" s="1"/>
  <c r="E37" i="11"/>
  <c r="E35" i="10" s="1"/>
  <c r="J37" i="11"/>
  <c r="J35" i="10" s="1"/>
  <c r="D106" i="11"/>
  <c r="D104" i="10" s="1"/>
  <c r="J106" i="11"/>
  <c r="J104" i="10" s="1"/>
  <c r="F106" i="11"/>
  <c r="F104" i="10" s="1"/>
  <c r="H106" i="11"/>
  <c r="H104" i="10" s="1"/>
  <c r="I106" i="11"/>
  <c r="I104" i="10" s="1"/>
  <c r="H102" i="11"/>
  <c r="H100" i="10" s="1"/>
  <c r="I102" i="11"/>
  <c r="I100" i="10" s="1"/>
  <c r="D102" i="11"/>
  <c r="D100" i="10" s="1"/>
  <c r="J102" i="11"/>
  <c r="J100" i="10" s="1"/>
  <c r="F102" i="11"/>
  <c r="F100" i="10" s="1"/>
  <c r="F98" i="11"/>
  <c r="F96" i="10" s="1"/>
  <c r="G98" i="11"/>
  <c r="G96" i="10" s="1"/>
  <c r="H98" i="11"/>
  <c r="H96" i="10" s="1"/>
  <c r="E98" i="11"/>
  <c r="E96" i="10" s="1"/>
  <c r="H94" i="11"/>
  <c r="H92" i="10" s="1"/>
  <c r="I94" i="11"/>
  <c r="I92" i="10" s="1"/>
  <c r="D94" i="11"/>
  <c r="D92" i="10" s="1"/>
  <c r="E94" i="11"/>
  <c r="E92" i="10" s="1"/>
  <c r="J94" i="11"/>
  <c r="J92" i="10" s="1"/>
  <c r="F90" i="11"/>
  <c r="F88" i="10" s="1"/>
  <c r="G90" i="11"/>
  <c r="G88" i="10" s="1"/>
  <c r="I90" i="11"/>
  <c r="I88" i="10" s="1"/>
  <c r="H90" i="11"/>
  <c r="H88" i="10" s="1"/>
  <c r="E90" i="11"/>
  <c r="E88" i="10" s="1"/>
  <c r="D86" i="11"/>
  <c r="D84" i="10" s="1"/>
  <c r="J86" i="11"/>
  <c r="J84" i="10" s="1"/>
  <c r="F86" i="11"/>
  <c r="F84" i="10" s="1"/>
  <c r="G86" i="11"/>
  <c r="G84" i="10" s="1"/>
  <c r="G82" i="11"/>
  <c r="G80" i="10" s="1"/>
  <c r="I82" i="11"/>
  <c r="I80" i="10" s="1"/>
  <c r="H82" i="11"/>
  <c r="H80" i="10" s="1"/>
  <c r="E82" i="11"/>
  <c r="E80" i="10" s="1"/>
  <c r="D82" i="11"/>
  <c r="D80" i="10" s="1"/>
  <c r="J82" i="11"/>
  <c r="J80" i="10" s="1"/>
  <c r="J77" i="11"/>
  <c r="J75" i="10" s="1"/>
  <c r="G77" i="11"/>
  <c r="G75" i="10" s="1"/>
  <c r="H77" i="11"/>
  <c r="H75" i="10" s="1"/>
  <c r="I77" i="11"/>
  <c r="I75" i="10" s="1"/>
  <c r="H73" i="11"/>
  <c r="H71" i="10" s="1"/>
  <c r="E73" i="11"/>
  <c r="E71" i="10" s="1"/>
  <c r="D73" i="11"/>
  <c r="D71" i="10" s="1"/>
  <c r="J73" i="11"/>
  <c r="J71" i="10" s="1"/>
  <c r="F73" i="11"/>
  <c r="F71" i="10" s="1"/>
  <c r="G142" i="11"/>
  <c r="G140" i="10" s="1"/>
  <c r="I142" i="11"/>
  <c r="I140" i="10" s="1"/>
  <c r="H142" i="11"/>
  <c r="H140" i="10" s="1"/>
  <c r="E142" i="11"/>
  <c r="E140" i="10" s="1"/>
  <c r="D142" i="11"/>
  <c r="D140" i="10" s="1"/>
  <c r="J142" i="11"/>
  <c r="J140" i="10" s="1"/>
  <c r="F138" i="11"/>
  <c r="F136" i="10" s="1"/>
  <c r="G138" i="11"/>
  <c r="G136" i="10" s="1"/>
  <c r="I138" i="11"/>
  <c r="I136" i="10" s="1"/>
  <c r="H138" i="11"/>
  <c r="H136" i="10" s="1"/>
  <c r="E138" i="11"/>
  <c r="E136" i="10" s="1"/>
  <c r="D134" i="11"/>
  <c r="D132" i="10" s="1"/>
  <c r="E134" i="11"/>
  <c r="E132" i="10" s="1"/>
  <c r="J134" i="11"/>
  <c r="J132" i="10" s="1"/>
  <c r="G134" i="11"/>
  <c r="G132" i="10" s="1"/>
  <c r="G130" i="11"/>
  <c r="G128" i="10" s="1"/>
  <c r="I130" i="11"/>
  <c r="I128" i="10" s="1"/>
  <c r="H130" i="11"/>
  <c r="H128" i="10" s="1"/>
  <c r="E130" i="11"/>
  <c r="E128" i="10" s="1"/>
  <c r="D130" i="11"/>
  <c r="D128" i="10" s="1"/>
  <c r="J130" i="11"/>
  <c r="J128" i="10" s="1"/>
  <c r="F126" i="11"/>
  <c r="F124" i="10" s="1"/>
  <c r="G126" i="11"/>
  <c r="G124" i="10" s="1"/>
  <c r="I126" i="11"/>
  <c r="I124" i="10" s="1"/>
  <c r="H126" i="11"/>
  <c r="H124" i="10" s="1"/>
  <c r="E126" i="11"/>
  <c r="E124" i="10" s="1"/>
  <c r="D122" i="11"/>
  <c r="D120" i="10" s="1"/>
  <c r="J122" i="11"/>
  <c r="J120" i="10" s="1"/>
  <c r="F122" i="11"/>
  <c r="F120" i="10" s="1"/>
  <c r="G122" i="11"/>
  <c r="G120" i="10" s="1"/>
  <c r="I122" i="11"/>
  <c r="I120" i="10" s="1"/>
  <c r="H118" i="11"/>
  <c r="H116" i="10" s="1"/>
  <c r="I118" i="11"/>
  <c r="I116" i="10" s="1"/>
  <c r="D118" i="11"/>
  <c r="D116" i="10" s="1"/>
  <c r="E118" i="11"/>
  <c r="E116" i="10" s="1"/>
  <c r="J118" i="11"/>
  <c r="J116" i="10" s="1"/>
  <c r="F114" i="11"/>
  <c r="F112" i="10" s="1"/>
  <c r="G114" i="11"/>
  <c r="G112" i="10" s="1"/>
  <c r="I114" i="11"/>
  <c r="I112" i="10" s="1"/>
  <c r="H114" i="11"/>
  <c r="H112" i="10" s="1"/>
  <c r="E114" i="11"/>
  <c r="E112" i="10" s="1"/>
  <c r="D110" i="11"/>
  <c r="D108" i="10" s="1"/>
  <c r="J110" i="11"/>
  <c r="J108" i="10" s="1"/>
  <c r="F110" i="11"/>
  <c r="F108" i="10" s="1"/>
  <c r="G110" i="11"/>
  <c r="G108" i="10" s="1"/>
  <c r="I110" i="11"/>
  <c r="I108" i="10" s="1"/>
  <c r="G178" i="11"/>
  <c r="G176" i="10" s="1"/>
  <c r="D178" i="11"/>
  <c r="D176" i="10" s="1"/>
  <c r="I178" i="11"/>
  <c r="I176" i="10" s="1"/>
  <c r="E178" i="11"/>
  <c r="E176" i="10" s="1"/>
  <c r="D174" i="11"/>
  <c r="D172" i="10" s="1"/>
  <c r="J174" i="11"/>
  <c r="J172" i="10" s="1"/>
  <c r="F174" i="11"/>
  <c r="F172" i="10" s="1"/>
  <c r="G174" i="11"/>
  <c r="G172" i="10" s="1"/>
  <c r="I174" i="11"/>
  <c r="I172" i="10" s="1"/>
  <c r="H170" i="11"/>
  <c r="H168" i="10" s="1"/>
  <c r="E170" i="11"/>
  <c r="E168" i="10" s="1"/>
  <c r="D170" i="11"/>
  <c r="D168" i="10" s="1"/>
  <c r="J170" i="11"/>
  <c r="J168" i="10" s="1"/>
  <c r="F170" i="11"/>
  <c r="F168" i="10" s="1"/>
  <c r="G166" i="11"/>
  <c r="G164" i="10" s="1"/>
  <c r="I166" i="11"/>
  <c r="I164" i="10" s="1"/>
  <c r="H166" i="11"/>
  <c r="H164" i="10" s="1"/>
  <c r="E166" i="11"/>
  <c r="E164" i="10" s="1"/>
  <c r="D166" i="11"/>
  <c r="D164" i="10" s="1"/>
  <c r="J166" i="11"/>
  <c r="J164" i="10" s="1"/>
  <c r="J162" i="11"/>
  <c r="J160" i="10" s="1"/>
  <c r="G162" i="11"/>
  <c r="G160" i="10" s="1"/>
  <c r="H162" i="11"/>
  <c r="H160" i="10" s="1"/>
  <c r="I162" i="11"/>
  <c r="I160" i="10" s="1"/>
  <c r="H158" i="11"/>
  <c r="H156" i="10" s="1"/>
  <c r="E158" i="11"/>
  <c r="E156" i="10" s="1"/>
  <c r="D158" i="11"/>
  <c r="D156" i="10" s="1"/>
  <c r="J158" i="11"/>
  <c r="J156" i="10" s="1"/>
  <c r="F158" i="11"/>
  <c r="F156" i="10" s="1"/>
  <c r="G154" i="11"/>
  <c r="G152" i="10" s="1"/>
  <c r="I154" i="11"/>
  <c r="I152" i="10" s="1"/>
  <c r="H154" i="11"/>
  <c r="H152" i="10" s="1"/>
  <c r="E154" i="11"/>
  <c r="E152" i="10" s="1"/>
  <c r="D154" i="11"/>
  <c r="D152" i="10" s="1"/>
  <c r="J154" i="11"/>
  <c r="J152" i="10" s="1"/>
  <c r="F150" i="11"/>
  <c r="F148" i="10" s="1"/>
  <c r="G150" i="11"/>
  <c r="G148" i="10" s="1"/>
  <c r="I150" i="11"/>
  <c r="I148" i="10" s="1"/>
  <c r="H150" i="11"/>
  <c r="H148" i="10" s="1"/>
  <c r="E150" i="11"/>
  <c r="E148" i="10" s="1"/>
  <c r="D146" i="11"/>
  <c r="D144" i="10" s="1"/>
  <c r="E146" i="11"/>
  <c r="E144" i="10" s="1"/>
  <c r="J146" i="11"/>
  <c r="J144" i="10" s="1"/>
  <c r="G146" i="11"/>
  <c r="G144" i="10" s="1"/>
  <c r="I214" i="11"/>
  <c r="I212" i="10" s="1"/>
  <c r="D214" i="11"/>
  <c r="D212" i="10" s="1"/>
  <c r="E214" i="11"/>
  <c r="E212" i="10" s="1"/>
  <c r="J214" i="11"/>
  <c r="J212" i="10" s="1"/>
  <c r="F214" i="11"/>
  <c r="F212" i="10" s="1"/>
  <c r="E210" i="11"/>
  <c r="E208" i="10" s="1"/>
  <c r="J210" i="11"/>
  <c r="J208" i="10" s="1"/>
  <c r="F210" i="11"/>
  <c r="F208" i="10" s="1"/>
  <c r="G210" i="11"/>
  <c r="G208" i="10" s="1"/>
  <c r="H206" i="11"/>
  <c r="H204" i="10" s="1"/>
  <c r="I206" i="11"/>
  <c r="I204" i="10" s="1"/>
  <c r="J206" i="11"/>
  <c r="J204" i="10" s="1"/>
  <c r="E206" i="11"/>
  <c r="E204" i="10" s="1"/>
  <c r="G206" i="11"/>
  <c r="G204" i="10" s="1"/>
  <c r="E202" i="11"/>
  <c r="E200" i="10" s="1"/>
  <c r="G202" i="11"/>
  <c r="G200" i="10" s="1"/>
  <c r="H202" i="11"/>
  <c r="H200" i="10" s="1"/>
  <c r="D202" i="11"/>
  <c r="D200" i="10" s="1"/>
  <c r="I198" i="11"/>
  <c r="I196" i="10" s="1"/>
  <c r="D198" i="11"/>
  <c r="D196" i="10" s="1"/>
  <c r="F198" i="11"/>
  <c r="F196" i="10" s="1"/>
  <c r="E198" i="11"/>
  <c r="E196" i="10" s="1"/>
  <c r="E194" i="11"/>
  <c r="E192" i="10" s="1"/>
  <c r="G194" i="11"/>
  <c r="G192" i="10" s="1"/>
  <c r="D194" i="11"/>
  <c r="D192" i="10" s="1"/>
  <c r="F194" i="11"/>
  <c r="F192" i="10" s="1"/>
  <c r="J190" i="11"/>
  <c r="J188" i="10" s="1"/>
  <c r="I190" i="11"/>
  <c r="I188" i="10" s="1"/>
  <c r="E190" i="11"/>
  <c r="E188" i="10" s="1"/>
  <c r="G190" i="11"/>
  <c r="G188" i="10" s="1"/>
  <c r="H190" i="11"/>
  <c r="H188" i="10" s="1"/>
  <c r="E186" i="11"/>
  <c r="E184" i="10" s="1"/>
  <c r="J186" i="11"/>
  <c r="J184" i="10" s="1"/>
  <c r="G186" i="11"/>
  <c r="G184" i="10" s="1"/>
  <c r="I182" i="11"/>
  <c r="I180" i="10" s="1"/>
  <c r="E182" i="11"/>
  <c r="E180" i="10" s="1"/>
  <c r="H182" i="11"/>
  <c r="H180" i="10" s="1"/>
  <c r="D182" i="11"/>
  <c r="D180" i="10" s="1"/>
  <c r="F182" i="11"/>
  <c r="F180" i="10" s="1"/>
  <c r="I250" i="11"/>
  <c r="I248" i="10" s="1"/>
  <c r="J250" i="11"/>
  <c r="J248" i="10" s="1"/>
  <c r="H250" i="11"/>
  <c r="H248" i="10" s="1"/>
  <c r="I246" i="11"/>
  <c r="I244" i="10" s="1"/>
  <c r="J246" i="11"/>
  <c r="J244" i="10" s="1"/>
  <c r="D246" i="11"/>
  <c r="D244" i="10" s="1"/>
  <c r="D242" i="11"/>
  <c r="D240" i="10" s="1"/>
  <c r="I242" i="11"/>
  <c r="I240" i="10" s="1"/>
  <c r="G242" i="11"/>
  <c r="G240" i="10" s="1"/>
  <c r="H242" i="11"/>
  <c r="H240" i="10" s="1"/>
  <c r="J242" i="11"/>
  <c r="J240" i="10" s="1"/>
  <c r="F238" i="11"/>
  <c r="F236" i="10" s="1"/>
  <c r="G238" i="11"/>
  <c r="G236" i="10" s="1"/>
  <c r="J238" i="11"/>
  <c r="J236" i="10" s="1"/>
  <c r="I238" i="11"/>
  <c r="I236" i="10" s="1"/>
  <c r="H238" i="11"/>
  <c r="H236" i="10" s="1"/>
  <c r="I234" i="11"/>
  <c r="I232" i="10" s="1"/>
  <c r="D234" i="11"/>
  <c r="D232" i="10" s="1"/>
  <c r="E234" i="11"/>
  <c r="E232" i="10" s="1"/>
  <c r="J234" i="11"/>
  <c r="J232" i="10" s="1"/>
  <c r="G234" i="11"/>
  <c r="G232" i="10" s="1"/>
  <c r="D230" i="11"/>
  <c r="D228" i="10" s="1"/>
  <c r="J230" i="11"/>
  <c r="J228" i="10" s="1"/>
  <c r="I230" i="11"/>
  <c r="I228" i="10" s="1"/>
  <c r="I226" i="11"/>
  <c r="I224" i="10" s="1"/>
  <c r="J226" i="11"/>
  <c r="J224" i="10" s="1"/>
  <c r="E226" i="11"/>
  <c r="E224" i="10" s="1"/>
  <c r="F226" i="11"/>
  <c r="F224" i="10" s="1"/>
  <c r="G226" i="11"/>
  <c r="G224" i="10" s="1"/>
  <c r="F222" i="11"/>
  <c r="F220" i="10" s="1"/>
  <c r="G222" i="11"/>
  <c r="G220" i="10" s="1"/>
  <c r="H222" i="11"/>
  <c r="H220" i="10" s="1"/>
  <c r="I222" i="11"/>
  <c r="I220" i="10" s="1"/>
  <c r="I218" i="11"/>
  <c r="I216" i="10" s="1"/>
  <c r="J218" i="11"/>
  <c r="J216" i="10" s="1"/>
  <c r="E218" i="11"/>
  <c r="E216" i="10" s="1"/>
  <c r="G218" i="11"/>
  <c r="G216" i="10" s="1"/>
  <c r="H218" i="11"/>
  <c r="H216" i="10" s="1"/>
  <c r="D286" i="11"/>
  <c r="D284" i="10" s="1"/>
  <c r="J286" i="11"/>
  <c r="J284" i="10" s="1"/>
  <c r="I286" i="11"/>
  <c r="I284" i="10" s="1"/>
  <c r="G286" i="11"/>
  <c r="G284" i="10" s="1"/>
  <c r="E286" i="11"/>
  <c r="E284" i="10" s="1"/>
  <c r="H282" i="11"/>
  <c r="H280" i="10" s="1"/>
  <c r="D282" i="11"/>
  <c r="D280" i="10" s="1"/>
  <c r="J282" i="11"/>
  <c r="J280" i="10" s="1"/>
  <c r="I282" i="11"/>
  <c r="I280" i="10" s="1"/>
  <c r="F282" i="11"/>
  <c r="F280" i="10" s="1"/>
  <c r="E278" i="11"/>
  <c r="E276" i="10" s="1"/>
  <c r="H278" i="11"/>
  <c r="H276" i="10" s="1"/>
  <c r="J278" i="11"/>
  <c r="J276" i="10" s="1"/>
  <c r="D278" i="11"/>
  <c r="D276" i="10" s="1"/>
  <c r="F278" i="11"/>
  <c r="F276" i="10" s="1"/>
  <c r="H274" i="11"/>
  <c r="H272" i="10" s="1"/>
  <c r="D274" i="11"/>
  <c r="D272" i="10" s="1"/>
  <c r="J274" i="11"/>
  <c r="J272" i="10" s="1"/>
  <c r="I274" i="11"/>
  <c r="I272" i="10" s="1"/>
  <c r="F274" i="11"/>
  <c r="F272" i="10" s="1"/>
  <c r="E270" i="11"/>
  <c r="E268" i="10" s="1"/>
  <c r="H270" i="11"/>
  <c r="H268" i="10" s="1"/>
  <c r="J270" i="11"/>
  <c r="J268" i="10" s="1"/>
  <c r="D270" i="11"/>
  <c r="D268" i="10" s="1"/>
  <c r="F270" i="11"/>
  <c r="F268" i="10" s="1"/>
  <c r="E266" i="11"/>
  <c r="E264" i="10" s="1"/>
  <c r="H266" i="11"/>
  <c r="H264" i="10" s="1"/>
  <c r="D266" i="11"/>
  <c r="D264" i="10" s="1"/>
  <c r="J266" i="11"/>
  <c r="J264" i="10" s="1"/>
  <c r="I266" i="11"/>
  <c r="I264" i="10" s="1"/>
  <c r="F266" i="11"/>
  <c r="F264" i="10" s="1"/>
  <c r="E262" i="11"/>
  <c r="E260" i="10" s="1"/>
  <c r="G262" i="11"/>
  <c r="G260" i="10" s="1"/>
  <c r="H262" i="11"/>
  <c r="H260" i="10" s="1"/>
  <c r="J262" i="11"/>
  <c r="J260" i="10" s="1"/>
  <c r="D262" i="11"/>
  <c r="D260" i="10" s="1"/>
  <c r="E258" i="11"/>
  <c r="E256" i="10" s="1"/>
  <c r="H258" i="11"/>
  <c r="H256" i="10" s="1"/>
  <c r="J258" i="11"/>
  <c r="J256" i="10" s="1"/>
  <c r="D258" i="11"/>
  <c r="D256" i="10" s="1"/>
  <c r="F258" i="11"/>
  <c r="F256" i="10" s="1"/>
  <c r="E254" i="11"/>
  <c r="E252" i="10" s="1"/>
  <c r="G254" i="11"/>
  <c r="G252" i="10" s="1"/>
  <c r="H254" i="11"/>
  <c r="H252" i="10" s="1"/>
  <c r="D254" i="11"/>
  <c r="D252" i="10" s="1"/>
  <c r="J254" i="11"/>
  <c r="J252" i="10" s="1"/>
  <c r="G322" i="11"/>
  <c r="G320" i="10" s="1"/>
  <c r="E322" i="11"/>
  <c r="E320" i="10" s="1"/>
  <c r="H322" i="11"/>
  <c r="H320" i="10" s="1"/>
  <c r="D322" i="11"/>
  <c r="D320" i="10" s="1"/>
  <c r="J322" i="11"/>
  <c r="J320" i="10" s="1"/>
  <c r="I318" i="11"/>
  <c r="I316" i="10" s="1"/>
  <c r="F318" i="11"/>
  <c r="F316" i="10" s="1"/>
  <c r="E318" i="11"/>
  <c r="E316" i="10" s="1"/>
  <c r="G318" i="11"/>
  <c r="G316" i="10" s="1"/>
  <c r="H318" i="11"/>
  <c r="H316" i="10" s="1"/>
  <c r="I314" i="11"/>
  <c r="I312" i="10" s="1"/>
  <c r="F314" i="11"/>
  <c r="F312" i="10" s="1"/>
  <c r="G314" i="11"/>
  <c r="G312" i="10" s="1"/>
  <c r="E314" i="11"/>
  <c r="E312" i="10" s="1"/>
  <c r="H314" i="11"/>
  <c r="H312" i="10" s="1"/>
  <c r="F310" i="11"/>
  <c r="F308" i="10" s="1"/>
  <c r="I310" i="11"/>
  <c r="I308" i="10" s="1"/>
  <c r="G310" i="11"/>
  <c r="G308" i="10" s="1"/>
  <c r="E310" i="11"/>
  <c r="E308" i="10" s="1"/>
  <c r="H310" i="11"/>
  <c r="H308" i="10" s="1"/>
  <c r="D306" i="11"/>
  <c r="D304" i="10" s="1"/>
  <c r="J306" i="11"/>
  <c r="J304" i="10" s="1"/>
  <c r="I306" i="11"/>
  <c r="I304" i="10" s="1"/>
  <c r="F306" i="11"/>
  <c r="F304" i="10" s="1"/>
  <c r="E306" i="11"/>
  <c r="E304" i="10" s="1"/>
  <c r="G306" i="11"/>
  <c r="G304" i="10" s="1"/>
  <c r="H302" i="11"/>
  <c r="H300" i="10" s="1"/>
  <c r="D302" i="11"/>
  <c r="D300" i="10" s="1"/>
  <c r="J302" i="11"/>
  <c r="J300" i="10" s="1"/>
  <c r="I302" i="11"/>
  <c r="I300" i="10" s="1"/>
  <c r="F302" i="11"/>
  <c r="F300" i="10" s="1"/>
  <c r="E298" i="11"/>
  <c r="E296" i="10" s="1"/>
  <c r="G298" i="11"/>
  <c r="G296" i="10" s="1"/>
  <c r="H298" i="11"/>
  <c r="H296" i="10" s="1"/>
  <c r="J298" i="11"/>
  <c r="J296" i="10" s="1"/>
  <c r="D298" i="11"/>
  <c r="D296" i="10" s="1"/>
  <c r="F298" i="11"/>
  <c r="F296" i="10" s="1"/>
  <c r="E294" i="11"/>
  <c r="E292" i="10" s="1"/>
  <c r="G294" i="11"/>
  <c r="G292" i="10" s="1"/>
  <c r="H294" i="11"/>
  <c r="H292" i="10" s="1"/>
  <c r="J294" i="11"/>
  <c r="J292" i="10" s="1"/>
  <c r="D294" i="11"/>
  <c r="D292" i="10" s="1"/>
  <c r="E290" i="11"/>
  <c r="E288" i="10" s="1"/>
  <c r="G290" i="11"/>
  <c r="G288" i="10" s="1"/>
  <c r="H290" i="11"/>
  <c r="H288" i="10" s="1"/>
  <c r="D290" i="11"/>
  <c r="D288" i="10" s="1"/>
  <c r="J290" i="11"/>
  <c r="J288" i="10" s="1"/>
  <c r="I358" i="11"/>
  <c r="I356" i="10" s="1"/>
  <c r="H358" i="11"/>
  <c r="H356" i="10" s="1"/>
  <c r="E358" i="11"/>
  <c r="E356" i="10" s="1"/>
  <c r="D358" i="11"/>
  <c r="D356" i="10" s="1"/>
  <c r="J358" i="11"/>
  <c r="J356" i="10" s="1"/>
  <c r="F354" i="11"/>
  <c r="F352" i="10" s="1"/>
  <c r="D354" i="11"/>
  <c r="D352" i="10" s="1"/>
  <c r="I354" i="11"/>
  <c r="I352" i="10" s="1"/>
  <c r="G354" i="11"/>
  <c r="G352" i="10" s="1"/>
  <c r="E354" i="11"/>
  <c r="E352" i="10" s="1"/>
  <c r="H354" i="11"/>
  <c r="H352" i="10" s="1"/>
  <c r="D350" i="11"/>
  <c r="D348" i="10" s="1"/>
  <c r="G350" i="11"/>
  <c r="G348" i="10" s="1"/>
  <c r="J350" i="11"/>
  <c r="J348" i="10" s="1"/>
  <c r="I350" i="11"/>
  <c r="I348" i="10" s="1"/>
  <c r="F350" i="11"/>
  <c r="F348" i="10" s="1"/>
  <c r="G346" i="11"/>
  <c r="G344" i="10" s="1"/>
  <c r="D346" i="11"/>
  <c r="D344" i="10" s="1"/>
  <c r="J346" i="11"/>
  <c r="J344" i="10" s="1"/>
  <c r="I346" i="11"/>
  <c r="I344" i="10" s="1"/>
  <c r="F346" i="11"/>
  <c r="F344" i="10" s="1"/>
  <c r="H342" i="11"/>
  <c r="H340" i="10" s="1"/>
  <c r="D342" i="11"/>
  <c r="D340" i="10" s="1"/>
  <c r="J342" i="11"/>
  <c r="J340" i="10" s="1"/>
  <c r="I342" i="11"/>
  <c r="I340" i="10" s="1"/>
  <c r="F342" i="11"/>
  <c r="F340" i="10" s="1"/>
  <c r="E338" i="11"/>
  <c r="E336" i="10" s="1"/>
  <c r="G338" i="11"/>
  <c r="G336" i="10" s="1"/>
  <c r="H338" i="11"/>
  <c r="H336" i="10" s="1"/>
  <c r="D338" i="11"/>
  <c r="D336" i="10" s="1"/>
  <c r="J338" i="11"/>
  <c r="J336" i="10" s="1"/>
  <c r="I334" i="11"/>
  <c r="I332" i="10" s="1"/>
  <c r="F334" i="11"/>
  <c r="F332" i="10" s="1"/>
  <c r="E334" i="11"/>
  <c r="E332" i="10" s="1"/>
  <c r="G334" i="11"/>
  <c r="G332" i="10" s="1"/>
  <c r="H334" i="11"/>
  <c r="H332" i="10" s="1"/>
  <c r="J334" i="11"/>
  <c r="J332" i="10" s="1"/>
  <c r="I330" i="11"/>
  <c r="I328" i="10" s="1"/>
  <c r="F330" i="11"/>
  <c r="F328" i="10" s="1"/>
  <c r="E330" i="11"/>
  <c r="E328" i="10" s="1"/>
  <c r="G330" i="11"/>
  <c r="G328" i="10" s="1"/>
  <c r="H330" i="11"/>
  <c r="H328" i="10" s="1"/>
  <c r="I326" i="11"/>
  <c r="I324" i="10" s="1"/>
  <c r="F326" i="11"/>
  <c r="F324" i="10" s="1"/>
  <c r="E326" i="11"/>
  <c r="E324" i="10" s="1"/>
  <c r="G326" i="11"/>
  <c r="G324" i="10" s="1"/>
  <c r="H326" i="11"/>
  <c r="H324" i="10" s="1"/>
  <c r="E389" i="11"/>
  <c r="E387" i="10" s="1"/>
  <c r="F389" i="11"/>
  <c r="F387" i="10" s="1"/>
  <c r="H389" i="11"/>
  <c r="H387" i="10" s="1"/>
  <c r="G389" i="11"/>
  <c r="G387" i="10" s="1"/>
  <c r="D389" i="11"/>
  <c r="D387" i="10" s="1"/>
  <c r="J389" i="11"/>
  <c r="J387" i="10" s="1"/>
  <c r="I385" i="11"/>
  <c r="I383" i="10" s="1"/>
  <c r="E385" i="11"/>
  <c r="E383" i="10" s="1"/>
  <c r="J385" i="11"/>
  <c r="J383" i="10" s="1"/>
  <c r="H385" i="11"/>
  <c r="H383" i="10" s="1"/>
  <c r="F385" i="11"/>
  <c r="F383" i="10" s="1"/>
  <c r="D381" i="11"/>
  <c r="D379" i="10" s="1"/>
  <c r="I381" i="11"/>
  <c r="I379" i="10" s="1"/>
  <c r="F381" i="11"/>
  <c r="F379" i="10" s="1"/>
  <c r="E381" i="11"/>
  <c r="E379" i="10" s="1"/>
  <c r="G381" i="11"/>
  <c r="G379" i="10" s="1"/>
  <c r="D377" i="11"/>
  <c r="D375" i="10" s="1"/>
  <c r="I377" i="11"/>
  <c r="I375" i="10" s="1"/>
  <c r="J377" i="11"/>
  <c r="J375" i="10" s="1"/>
  <c r="E377" i="11"/>
  <c r="E375" i="10" s="1"/>
  <c r="F377" i="11"/>
  <c r="F375" i="10" s="1"/>
  <c r="D373" i="11"/>
  <c r="D371" i="10" s="1"/>
  <c r="J373" i="11"/>
  <c r="J371" i="10" s="1"/>
  <c r="I373" i="11"/>
  <c r="I371" i="10" s="1"/>
  <c r="E373" i="11"/>
  <c r="E371" i="10" s="1"/>
  <c r="F373" i="11"/>
  <c r="F371" i="10" s="1"/>
  <c r="H369" i="11"/>
  <c r="H367" i="10" s="1"/>
  <c r="F369" i="11"/>
  <c r="F367" i="10" s="1"/>
  <c r="D369" i="11"/>
  <c r="D367" i="10" s="1"/>
  <c r="G369" i="11"/>
  <c r="G367" i="10" s="1"/>
  <c r="I369" i="11"/>
  <c r="I367" i="10" s="1"/>
  <c r="E365" i="11"/>
  <c r="E363" i="10" s="1"/>
  <c r="F365" i="11"/>
  <c r="F363" i="10" s="1"/>
  <c r="H365" i="11"/>
  <c r="H363" i="10" s="1"/>
  <c r="G365" i="11"/>
  <c r="G363" i="10" s="1"/>
  <c r="D365" i="11"/>
  <c r="D363" i="10" s="1"/>
  <c r="J365" i="11"/>
  <c r="J363" i="10" s="1"/>
  <c r="E361" i="11"/>
  <c r="E359" i="10" s="1"/>
  <c r="J361" i="11"/>
  <c r="J359" i="10" s="1"/>
  <c r="H361" i="11"/>
  <c r="H359" i="10" s="1"/>
  <c r="F361" i="11"/>
  <c r="F359" i="10" s="1"/>
  <c r="D361" i="11"/>
  <c r="D359" i="10" s="1"/>
  <c r="G361" i="11"/>
  <c r="G359" i="10" s="1"/>
  <c r="I402" i="11"/>
  <c r="I400" i="10" s="1"/>
  <c r="F402" i="11"/>
  <c r="F400" i="10" s="1"/>
  <c r="G402" i="11"/>
  <c r="G400" i="10" s="1"/>
  <c r="D398" i="11"/>
  <c r="D396" i="10" s="1"/>
  <c r="E398" i="11"/>
  <c r="E396" i="10" s="1"/>
  <c r="J398" i="11"/>
  <c r="J396" i="10" s="1"/>
  <c r="G398" i="11"/>
  <c r="G396" i="10" s="1"/>
  <c r="I398" i="11"/>
  <c r="I396" i="10" s="1"/>
  <c r="F398" i="11"/>
  <c r="F396" i="10" s="1"/>
  <c r="H398" i="11"/>
  <c r="H396" i="10" s="1"/>
  <c r="H394" i="11"/>
  <c r="H392" i="10" s="1"/>
  <c r="E394" i="11"/>
  <c r="E392" i="10" s="1"/>
  <c r="D44" i="11"/>
  <c r="D42" i="10" s="1"/>
  <c r="D48" i="11"/>
  <c r="D46" i="10" s="1"/>
  <c r="I17" i="11"/>
  <c r="I15" i="10" s="1"/>
  <c r="I25" i="11"/>
  <c r="I23" i="10" s="1"/>
  <c r="E29" i="11"/>
  <c r="E27" i="10" s="1"/>
  <c r="F221" i="11"/>
  <c r="F219" i="10" s="1"/>
  <c r="G233" i="11"/>
  <c r="G231" i="10" s="1"/>
  <c r="J245" i="11"/>
  <c r="J243" i="10" s="1"/>
  <c r="J249" i="11"/>
  <c r="J247" i="10" s="1"/>
  <c r="G52" i="11"/>
  <c r="G50" i="10" s="1"/>
  <c r="I329" i="11"/>
  <c r="I327" i="10" s="1"/>
  <c r="I333" i="11"/>
  <c r="I331" i="10" s="1"/>
  <c r="H333" i="11"/>
  <c r="H331" i="10" s="1"/>
  <c r="J337" i="11"/>
  <c r="J335" i="10" s="1"/>
  <c r="E341" i="11"/>
  <c r="E339" i="10" s="1"/>
  <c r="F345" i="11"/>
  <c r="F343" i="10" s="1"/>
  <c r="G345" i="11"/>
  <c r="G343" i="10" s="1"/>
  <c r="G349" i="11"/>
  <c r="G347" i="10" s="1"/>
  <c r="I353" i="11"/>
  <c r="I351" i="10" s="1"/>
  <c r="E357" i="11"/>
  <c r="E355" i="10" s="1"/>
  <c r="D289" i="11"/>
  <c r="D287" i="10" s="1"/>
  <c r="D293" i="11"/>
  <c r="D291" i="10" s="1"/>
  <c r="J301" i="11"/>
  <c r="J299" i="10" s="1"/>
  <c r="G305" i="11"/>
  <c r="G303" i="10" s="1"/>
  <c r="I313" i="11"/>
  <c r="I311" i="10" s="1"/>
  <c r="D317" i="11"/>
  <c r="D315" i="10" s="1"/>
  <c r="D253" i="11"/>
  <c r="D251" i="10" s="1"/>
  <c r="I273" i="11"/>
  <c r="I271" i="10" s="1"/>
  <c r="I309" i="11"/>
  <c r="I307" i="10" s="1"/>
  <c r="E297" i="11"/>
  <c r="E295" i="10" s="1"/>
  <c r="I33" i="11"/>
  <c r="I31" i="10" s="1"/>
  <c r="I13" i="11"/>
  <c r="I11" i="10" s="1"/>
  <c r="E17" i="11"/>
  <c r="E15" i="10" s="1"/>
  <c r="I21" i="11"/>
  <c r="I19" i="10" s="1"/>
  <c r="E25" i="11"/>
  <c r="E23" i="10" s="1"/>
  <c r="I197" i="11"/>
  <c r="I195" i="10" s="1"/>
  <c r="F205" i="11"/>
  <c r="F203" i="10" s="1"/>
  <c r="J209" i="11"/>
  <c r="J207" i="10" s="1"/>
  <c r="J225" i="11"/>
  <c r="J223" i="10" s="1"/>
  <c r="F237" i="11"/>
  <c r="F235" i="10" s="1"/>
  <c r="F241" i="11"/>
  <c r="F239" i="10" s="1"/>
  <c r="D25" i="11"/>
  <c r="D23" i="10" s="1"/>
  <c r="D329" i="11"/>
  <c r="D327" i="10" s="1"/>
  <c r="G333" i="11"/>
  <c r="G331" i="10" s="1"/>
  <c r="I341" i="11"/>
  <c r="I339" i="10" s="1"/>
  <c r="D341" i="11"/>
  <c r="D339" i="10" s="1"/>
  <c r="E349" i="11"/>
  <c r="E347" i="10" s="1"/>
  <c r="G353" i="11"/>
  <c r="G351" i="10" s="1"/>
  <c r="G357" i="11"/>
  <c r="G355" i="10" s="1"/>
  <c r="J289" i="11"/>
  <c r="J287" i="10" s="1"/>
  <c r="G293" i="11"/>
  <c r="G291" i="10" s="1"/>
  <c r="E301" i="11"/>
  <c r="E299" i="10" s="1"/>
  <c r="E305" i="11"/>
  <c r="E303" i="10" s="1"/>
  <c r="H309" i="11"/>
  <c r="F253" i="11"/>
  <c r="F251" i="10" s="1"/>
  <c r="G265" i="11"/>
  <c r="G263" i="10" s="1"/>
  <c r="H225" i="11"/>
  <c r="H223" i="10" s="1"/>
  <c r="F305" i="11"/>
  <c r="F303" i="10" s="1"/>
  <c r="G250" i="11"/>
  <c r="G248" i="10" s="1"/>
  <c r="F286" i="11"/>
  <c r="F284" i="10" s="1"/>
  <c r="F146" i="11"/>
  <c r="F144" i="10" s="1"/>
  <c r="F162" i="11"/>
  <c r="F160" i="10" s="1"/>
  <c r="F178" i="11"/>
  <c r="F176" i="10" s="1"/>
  <c r="F118" i="11"/>
  <c r="F116" i="10" s="1"/>
  <c r="F134" i="11"/>
  <c r="F132" i="10" s="1"/>
  <c r="F77" i="11"/>
  <c r="F75" i="10" s="1"/>
  <c r="E86" i="11"/>
  <c r="E84" i="10" s="1"/>
  <c r="H84" i="10"/>
  <c r="J88" i="10"/>
  <c r="D88" i="10"/>
  <c r="F94" i="11"/>
  <c r="F92" i="10" s="1"/>
  <c r="I98" i="11"/>
  <c r="I96" i="10" s="1"/>
  <c r="E102" i="11"/>
  <c r="E100" i="10" s="1"/>
  <c r="G106" i="11"/>
  <c r="G104" i="10" s="1"/>
  <c r="I53" i="11"/>
  <c r="I51" i="10" s="1"/>
  <c r="J55" i="10"/>
  <c r="I57" i="11"/>
  <c r="I55" i="10" s="1"/>
  <c r="E61" i="11"/>
  <c r="E59" i="10" s="1"/>
  <c r="J63" i="10"/>
  <c r="D65" i="11"/>
  <c r="D63" i="10" s="1"/>
  <c r="F69" i="11"/>
  <c r="F67" i="10" s="1"/>
  <c r="E179" i="11"/>
  <c r="E177" i="10" s="1"/>
  <c r="G185" i="11"/>
  <c r="G183" i="10" s="1"/>
  <c r="G195" i="11"/>
  <c r="G193" i="10" s="1"/>
  <c r="D203" i="11"/>
  <c r="D201" i="10" s="1"/>
  <c r="I213" i="11"/>
  <c r="I211" i="10" s="1"/>
  <c r="I219" i="11"/>
  <c r="I217" i="10" s="1"/>
  <c r="E225" i="11"/>
  <c r="E223" i="10" s="1"/>
  <c r="I229" i="11"/>
  <c r="I227" i="10" s="1"/>
  <c r="D235" i="11"/>
  <c r="D233" i="10" s="1"/>
  <c r="D247" i="11"/>
  <c r="D245" i="10" s="1"/>
  <c r="I42" i="11"/>
  <c r="I40" i="10" s="1"/>
  <c r="I50" i="11"/>
  <c r="I48" i="10" s="1"/>
  <c r="F15" i="11"/>
  <c r="F13" i="10" s="1"/>
  <c r="D21" i="11"/>
  <c r="D19" i="10" s="1"/>
  <c r="F23" i="11"/>
  <c r="F21" i="10" s="1"/>
  <c r="F27" i="11"/>
  <c r="F25" i="10" s="1"/>
  <c r="I360" i="11"/>
  <c r="I358" i="10" s="1"/>
  <c r="I364" i="11"/>
  <c r="I362" i="10" s="1"/>
  <c r="E368" i="11"/>
  <c r="E366" i="10" s="1"/>
  <c r="J376" i="11"/>
  <c r="J374" i="10" s="1"/>
  <c r="E380" i="11"/>
  <c r="E378" i="10" s="1"/>
  <c r="F384" i="11"/>
  <c r="F382" i="10" s="1"/>
  <c r="E325" i="11"/>
  <c r="E323" i="10" s="1"/>
  <c r="E329" i="11"/>
  <c r="E327" i="10" s="1"/>
  <c r="I337" i="11"/>
  <c r="I335" i="10" s="1"/>
  <c r="F337" i="11"/>
  <c r="F335" i="10" s="1"/>
  <c r="I345" i="11"/>
  <c r="I343" i="10" s="1"/>
  <c r="J353" i="11"/>
  <c r="J351" i="10" s="1"/>
  <c r="I289" i="11"/>
  <c r="I287" i="10" s="1"/>
  <c r="F293" i="11"/>
  <c r="F291" i="10" s="1"/>
  <c r="I297" i="11"/>
  <c r="I295" i="10" s="1"/>
  <c r="J305" i="11"/>
  <c r="J303" i="10" s="1"/>
  <c r="G309" i="11"/>
  <c r="G307" i="10" s="1"/>
  <c r="E313" i="11"/>
  <c r="E311" i="10" s="1"/>
  <c r="D313" i="11"/>
  <c r="D311" i="10" s="1"/>
  <c r="I321" i="11"/>
  <c r="I319" i="10" s="1"/>
  <c r="D321" i="11"/>
  <c r="D319" i="10" s="1"/>
  <c r="I257" i="11"/>
  <c r="I255" i="10" s="1"/>
  <c r="H257" i="11"/>
  <c r="H255" i="10" s="1"/>
  <c r="D261" i="11"/>
  <c r="D259" i="10" s="1"/>
  <c r="J269" i="11"/>
  <c r="J267" i="10" s="1"/>
  <c r="G273" i="11"/>
  <c r="G271" i="10" s="1"/>
  <c r="F281" i="11"/>
  <c r="F279" i="10" s="1"/>
  <c r="D285" i="11"/>
  <c r="D283" i="10" s="1"/>
  <c r="H233" i="11"/>
  <c r="D189" i="11"/>
  <c r="D187" i="10" s="1"/>
  <c r="F372" i="11"/>
  <c r="F370" i="10" s="1"/>
  <c r="F376" i="11"/>
  <c r="F374" i="10" s="1"/>
  <c r="F388" i="11"/>
  <c r="F386" i="10" s="1"/>
  <c r="F329" i="11"/>
  <c r="F327" i="10" s="1"/>
  <c r="F349" i="11"/>
  <c r="F347" i="10" s="1"/>
  <c r="F289" i="11"/>
  <c r="F287" i="10" s="1"/>
  <c r="F309" i="11"/>
  <c r="F307" i="10" s="1"/>
  <c r="F261" i="11"/>
  <c r="F259" i="10" s="1"/>
  <c r="I269" i="11"/>
  <c r="I267" i="10" s="1"/>
  <c r="F273" i="11"/>
  <c r="F271" i="10" s="1"/>
  <c r="G285" i="11"/>
  <c r="G283" i="10" s="1"/>
  <c r="D229" i="11"/>
  <c r="D227" i="10" s="1"/>
  <c r="G169" i="11"/>
  <c r="G167" i="10" s="1"/>
  <c r="F47" i="11"/>
  <c r="F45" i="10" s="1"/>
  <c r="F208" i="11"/>
  <c r="F206" i="10" s="1"/>
  <c r="F121" i="11"/>
  <c r="F119" i="10" s="1"/>
  <c r="F113" i="11"/>
  <c r="F111" i="10" s="1"/>
  <c r="F173" i="11"/>
  <c r="F171" i="10" s="1"/>
  <c r="F161" i="11"/>
  <c r="F159" i="10" s="1"/>
  <c r="F277" i="11"/>
  <c r="F275" i="10" s="1"/>
  <c r="G319" i="10"/>
  <c r="F317" i="11"/>
  <c r="F315" i="10" s="1"/>
  <c r="J311" i="10"/>
  <c r="H303" i="10"/>
  <c r="G301" i="11"/>
  <c r="G299" i="10" s="1"/>
  <c r="D297" i="11"/>
  <c r="D295" i="10" s="1"/>
  <c r="G289" i="11"/>
  <c r="G287" i="10" s="1"/>
  <c r="I357" i="11"/>
  <c r="I355" i="10" s="1"/>
  <c r="F43" i="11"/>
  <c r="F41" i="10" s="1"/>
  <c r="F380" i="11"/>
  <c r="F378" i="10" s="1"/>
  <c r="F341" i="11"/>
  <c r="F339" i="10" s="1"/>
  <c r="F353" i="11"/>
  <c r="F351" i="10" s="1"/>
  <c r="I301" i="11"/>
  <c r="I299" i="10" s="1"/>
  <c r="H299" i="10"/>
  <c r="H307" i="10"/>
  <c r="F313" i="11"/>
  <c r="F311" i="10" s="1"/>
  <c r="J317" i="11"/>
  <c r="J315" i="10" s="1"/>
  <c r="J321" i="11"/>
  <c r="J319" i="10" s="1"/>
  <c r="E253" i="11"/>
  <c r="E251" i="10" s="1"/>
  <c r="E257" i="11"/>
  <c r="E255" i="10" s="1"/>
  <c r="E261" i="11"/>
  <c r="E259" i="10" s="1"/>
  <c r="F265" i="11"/>
  <c r="F263" i="10" s="1"/>
  <c r="H269" i="11"/>
  <c r="H267" i="10" s="1"/>
  <c r="E277" i="11"/>
  <c r="E275" i="10" s="1"/>
  <c r="I285" i="11"/>
  <c r="I283" i="10" s="1"/>
  <c r="H221" i="11"/>
  <c r="H219" i="10" s="1"/>
  <c r="H181" i="11"/>
  <c r="H179" i="10" s="1"/>
  <c r="D197" i="11"/>
  <c r="D195" i="10" s="1"/>
  <c r="G157" i="11"/>
  <c r="G155" i="10" s="1"/>
  <c r="G109" i="11"/>
  <c r="G107" i="10" s="1"/>
  <c r="G32" i="11"/>
  <c r="G30" i="10" s="1"/>
  <c r="D32" i="11"/>
  <c r="D30" i="10" s="1"/>
  <c r="H32" i="11"/>
  <c r="H30" i="10" s="1"/>
  <c r="G28" i="11"/>
  <c r="G26" i="10" s="1"/>
  <c r="D28" i="11"/>
  <c r="D26" i="10" s="1"/>
  <c r="H28" i="11"/>
  <c r="H26" i="10" s="1"/>
  <c r="D24" i="11"/>
  <c r="D22" i="10" s="1"/>
  <c r="I24" i="11"/>
  <c r="I22" i="10" s="1"/>
  <c r="H24" i="11"/>
  <c r="H22" i="10" s="1"/>
  <c r="G20" i="11"/>
  <c r="G18" i="10" s="1"/>
  <c r="H20" i="11"/>
  <c r="H18" i="10" s="1"/>
  <c r="H16" i="11"/>
  <c r="H14" i="10" s="1"/>
  <c r="G16" i="11"/>
  <c r="G14" i="10" s="1"/>
  <c r="D16" i="11"/>
  <c r="D14" i="10" s="1"/>
  <c r="G10" i="10"/>
  <c r="D10" i="10"/>
  <c r="G51" i="11"/>
  <c r="G49" i="10" s="1"/>
  <c r="D51" i="11"/>
  <c r="D49" i="10" s="1"/>
  <c r="F51" i="11"/>
  <c r="F49" i="10" s="1"/>
  <c r="J51" i="11"/>
  <c r="J49" i="10" s="1"/>
  <c r="J43" i="11"/>
  <c r="J41" i="10" s="1"/>
  <c r="G43" i="11"/>
  <c r="G41" i="10" s="1"/>
  <c r="F39" i="11"/>
  <c r="F37" i="10" s="1"/>
  <c r="H39" i="11"/>
  <c r="H37" i="10" s="1"/>
  <c r="J39" i="11"/>
  <c r="J37" i="10" s="1"/>
  <c r="G39" i="11"/>
  <c r="G37" i="10" s="1"/>
  <c r="F35" i="11"/>
  <c r="F33" i="10" s="1"/>
  <c r="G35" i="11"/>
  <c r="G33" i="10" s="1"/>
  <c r="J35" i="11"/>
  <c r="J33" i="10" s="1"/>
  <c r="F212" i="11"/>
  <c r="F210" i="10" s="1"/>
  <c r="E212" i="11"/>
  <c r="E210" i="10" s="1"/>
  <c r="J212" i="11"/>
  <c r="J210" i="10" s="1"/>
  <c r="H204" i="11"/>
  <c r="H202" i="10" s="1"/>
  <c r="D204" i="11"/>
  <c r="D202" i="10" s="1"/>
  <c r="I204" i="11"/>
  <c r="I202" i="10" s="1"/>
  <c r="D200" i="11"/>
  <c r="D198" i="10" s="1"/>
  <c r="E200" i="11"/>
  <c r="E198" i="10" s="1"/>
  <c r="I200" i="11"/>
  <c r="I198" i="10" s="1"/>
  <c r="J200" i="11"/>
  <c r="J198" i="10" s="1"/>
  <c r="E196" i="11"/>
  <c r="E194" i="10" s="1"/>
  <c r="J196" i="11"/>
  <c r="J194" i="10" s="1"/>
  <c r="F192" i="11"/>
  <c r="F190" i="10" s="1"/>
  <c r="H192" i="11"/>
  <c r="H190" i="10" s="1"/>
  <c r="H188" i="11"/>
  <c r="H186" i="10" s="1"/>
  <c r="D188" i="11"/>
  <c r="D186" i="10" s="1"/>
  <c r="I188" i="11"/>
  <c r="I186" i="10" s="1"/>
  <c r="I184" i="11"/>
  <c r="I182" i="10" s="1"/>
  <c r="J184" i="11"/>
  <c r="J182" i="10" s="1"/>
  <c r="E248" i="11"/>
  <c r="E246" i="10" s="1"/>
  <c r="F248" i="11"/>
  <c r="F246" i="10" s="1"/>
  <c r="I248" i="11"/>
  <c r="I246" i="10" s="1"/>
  <c r="J248" i="11"/>
  <c r="J246" i="10" s="1"/>
  <c r="F244" i="11"/>
  <c r="F242" i="10" s="1"/>
  <c r="J244" i="11"/>
  <c r="J242" i="10" s="1"/>
  <c r="E244" i="11"/>
  <c r="E242" i="10" s="1"/>
  <c r="I240" i="11"/>
  <c r="I238" i="10" s="1"/>
  <c r="J240" i="11"/>
  <c r="J238" i="10" s="1"/>
  <c r="D236" i="11"/>
  <c r="D234" i="10" s="1"/>
  <c r="I236" i="11"/>
  <c r="I234" i="10" s="1"/>
  <c r="J232" i="11"/>
  <c r="J230" i="10" s="1"/>
  <c r="D232" i="11"/>
  <c r="D230" i="10" s="1"/>
  <c r="G228" i="11"/>
  <c r="G226" i="10" s="1"/>
  <c r="E228" i="11"/>
  <c r="E226" i="10" s="1"/>
  <c r="F228" i="11"/>
  <c r="F226" i="10" s="1"/>
  <c r="H224" i="11"/>
  <c r="H222" i="10" s="1"/>
  <c r="F224" i="11"/>
  <c r="F222" i="10" s="1"/>
  <c r="I220" i="11"/>
  <c r="I218" i="10" s="1"/>
  <c r="H220" i="11"/>
  <c r="H218" i="10" s="1"/>
  <c r="D220" i="11"/>
  <c r="D218" i="10" s="1"/>
  <c r="D216" i="11"/>
  <c r="D214" i="10" s="1"/>
  <c r="E216" i="11"/>
  <c r="E214" i="10" s="1"/>
  <c r="I216" i="11"/>
  <c r="I214" i="10" s="1"/>
  <c r="E391" i="11"/>
  <c r="E389" i="10" s="1"/>
  <c r="I391" i="11"/>
  <c r="I389" i="10" s="1"/>
  <c r="E317" i="11"/>
  <c r="E315" i="10" s="1"/>
  <c r="H317" i="11"/>
  <c r="H315" i="10" s="1"/>
  <c r="I253" i="11"/>
  <c r="I251" i="10" s="1"/>
  <c r="G253" i="11"/>
  <c r="G251" i="10" s="1"/>
  <c r="J257" i="11"/>
  <c r="J255" i="10" s="1"/>
  <c r="I261" i="11"/>
  <c r="I259" i="10" s="1"/>
  <c r="H261" i="11"/>
  <c r="H259" i="10" s="1"/>
  <c r="J265" i="11"/>
  <c r="J263" i="10" s="1"/>
  <c r="G269" i="11"/>
  <c r="G267" i="10" s="1"/>
  <c r="E273" i="11"/>
  <c r="E271" i="10" s="1"/>
  <c r="D273" i="11"/>
  <c r="D271" i="10" s="1"/>
  <c r="G277" i="11"/>
  <c r="G275" i="10" s="1"/>
  <c r="J281" i="11"/>
  <c r="J279" i="10" s="1"/>
  <c r="D281" i="11"/>
  <c r="D279" i="10" s="1"/>
  <c r="D217" i="11"/>
  <c r="D215" i="10" s="1"/>
  <c r="H237" i="11"/>
  <c r="H235" i="10" s="1"/>
  <c r="D185" i="11"/>
  <c r="D183" i="10" s="1"/>
  <c r="D209" i="11"/>
  <c r="D207" i="10" s="1"/>
  <c r="G149" i="11"/>
  <c r="G147" i="10" s="1"/>
  <c r="E265" i="11"/>
  <c r="E263" i="10" s="1"/>
  <c r="D265" i="11"/>
  <c r="D263" i="10" s="1"/>
  <c r="F269" i="11"/>
  <c r="F267" i="10" s="1"/>
  <c r="H273" i="11"/>
  <c r="H271" i="10" s="1"/>
  <c r="J277" i="11"/>
  <c r="J275" i="10" s="1"/>
  <c r="I281" i="11"/>
  <c r="I279" i="10" s="1"/>
  <c r="H281" i="11"/>
  <c r="H279" i="10" s="1"/>
  <c r="F285" i="11"/>
  <c r="F283" i="10" s="1"/>
  <c r="H193" i="11"/>
  <c r="H191" i="10" s="1"/>
  <c r="D201" i="11"/>
  <c r="D199" i="10" s="1"/>
  <c r="F141" i="11"/>
  <c r="F139" i="10" s="1"/>
  <c r="G129" i="11"/>
  <c r="G127" i="10" s="1"/>
  <c r="I129" i="11"/>
  <c r="I127" i="10" s="1"/>
  <c r="F125" i="11"/>
  <c r="F123" i="10" s="1"/>
  <c r="I125" i="11"/>
  <c r="I123" i="10" s="1"/>
  <c r="G117" i="11"/>
  <c r="G115" i="10" s="1"/>
  <c r="I117" i="11"/>
  <c r="I115" i="10" s="1"/>
  <c r="G113" i="11"/>
  <c r="G111" i="10" s="1"/>
  <c r="E113" i="11"/>
  <c r="E111" i="10" s="1"/>
  <c r="H113" i="11"/>
  <c r="H111" i="10" s="1"/>
  <c r="F109" i="11"/>
  <c r="F107" i="10" s="1"/>
  <c r="I109" i="11"/>
  <c r="I107" i="10" s="1"/>
  <c r="G177" i="11"/>
  <c r="G175" i="10" s="1"/>
  <c r="J177" i="11"/>
  <c r="J175" i="10" s="1"/>
  <c r="I177" i="11"/>
  <c r="I175" i="10" s="1"/>
  <c r="G173" i="11"/>
  <c r="G171" i="10" s="1"/>
  <c r="E173" i="11"/>
  <c r="E171" i="10" s="1"/>
  <c r="H173" i="11"/>
  <c r="H171" i="10" s="1"/>
  <c r="F169" i="11"/>
  <c r="F167" i="10" s="1"/>
  <c r="I169" i="11"/>
  <c r="I167" i="10" s="1"/>
  <c r="G165" i="11"/>
  <c r="G163" i="10" s="1"/>
  <c r="J165" i="11"/>
  <c r="J163" i="10" s="1"/>
  <c r="I165" i="11"/>
  <c r="I163" i="10" s="1"/>
  <c r="G161" i="11"/>
  <c r="G159" i="10" s="1"/>
  <c r="E161" i="11"/>
  <c r="E159" i="10" s="1"/>
  <c r="D161" i="11"/>
  <c r="D159" i="10" s="1"/>
  <c r="F157" i="11"/>
  <c r="F155" i="10" s="1"/>
  <c r="E157" i="11"/>
  <c r="E155" i="10" s="1"/>
  <c r="D157" i="11"/>
  <c r="D155" i="10" s="1"/>
  <c r="G153" i="11"/>
  <c r="G151" i="10" s="1"/>
  <c r="E153" i="11"/>
  <c r="E151" i="10" s="1"/>
  <c r="D153" i="11"/>
  <c r="D151" i="10" s="1"/>
  <c r="F149" i="11"/>
  <c r="F147" i="10" s="1"/>
  <c r="E149" i="11"/>
  <c r="E147" i="10" s="1"/>
  <c r="D149" i="11"/>
  <c r="D147" i="10" s="1"/>
  <c r="G145" i="11"/>
  <c r="G143" i="10" s="1"/>
  <c r="J145" i="11"/>
  <c r="J143" i="10" s="1"/>
  <c r="I145" i="11"/>
  <c r="I143" i="10" s="1"/>
  <c r="H145" i="11"/>
  <c r="H143" i="10" s="1"/>
  <c r="I70" i="10"/>
  <c r="F357" i="11"/>
  <c r="F355" i="10" s="1"/>
  <c r="E289" i="11"/>
  <c r="E287" i="10" s="1"/>
  <c r="J293" i="11"/>
  <c r="J291" i="10" s="1"/>
  <c r="F297" i="11"/>
  <c r="F295" i="10" s="1"/>
  <c r="I305" i="11"/>
  <c r="I303" i="10" s="1"/>
  <c r="E309" i="11"/>
  <c r="E307" i="10" s="1"/>
  <c r="I317" i="11"/>
  <c r="I315" i="10" s="1"/>
  <c r="E321" i="11"/>
  <c r="E319" i="10" s="1"/>
  <c r="J253" i="11"/>
  <c r="J251" i="10" s="1"/>
  <c r="F257" i="11"/>
  <c r="F255" i="10" s="1"/>
  <c r="I265" i="11"/>
  <c r="I263" i="10" s="1"/>
  <c r="E269" i="11"/>
  <c r="E267" i="10" s="1"/>
  <c r="I277" i="11"/>
  <c r="I275" i="10" s="1"/>
  <c r="E281" i="11"/>
  <c r="E279" i="10" s="1"/>
  <c r="J285" i="11"/>
  <c r="J283" i="10" s="1"/>
  <c r="D205" i="11"/>
  <c r="D203" i="10" s="1"/>
  <c r="D213" i="11"/>
  <c r="D211" i="10" s="1"/>
  <c r="E145" i="11"/>
  <c r="E143" i="10" s="1"/>
  <c r="H149" i="11"/>
  <c r="H147" i="10" s="1"/>
  <c r="J149" i="11"/>
  <c r="J147" i="10" s="1"/>
  <c r="I153" i="11"/>
  <c r="I151" i="10" s="1"/>
  <c r="H157" i="11"/>
  <c r="H155" i="10" s="1"/>
  <c r="J157" i="11"/>
  <c r="J155" i="10" s="1"/>
  <c r="I161" i="11"/>
  <c r="I159" i="10" s="1"/>
  <c r="H165" i="11"/>
  <c r="H163" i="10" s="1"/>
  <c r="F165" i="11"/>
  <c r="F163" i="10" s="1"/>
  <c r="E169" i="11"/>
  <c r="E167" i="10" s="1"/>
  <c r="I173" i="11"/>
  <c r="I171" i="10" s="1"/>
  <c r="H177" i="11"/>
  <c r="H175" i="10" s="1"/>
  <c r="F177" i="11"/>
  <c r="F175" i="10" s="1"/>
  <c r="E109" i="11"/>
  <c r="E107" i="10" s="1"/>
  <c r="I113" i="11"/>
  <c r="I111" i="10" s="1"/>
  <c r="H117" i="11"/>
  <c r="H115" i="10" s="1"/>
  <c r="E121" i="11"/>
  <c r="E119" i="10" s="1"/>
  <c r="J125" i="11"/>
  <c r="J123" i="10" s="1"/>
  <c r="F129" i="11"/>
  <c r="F127" i="10" s="1"/>
  <c r="H141" i="11"/>
  <c r="H139" i="10" s="1"/>
  <c r="H231" i="10"/>
  <c r="F72" i="11"/>
  <c r="F70" i="10" s="1"/>
  <c r="F391" i="11"/>
  <c r="F389" i="10" s="1"/>
  <c r="H391" i="11"/>
  <c r="H389" i="10" s="1"/>
  <c r="J391" i="11"/>
  <c r="J389" i="10" s="1"/>
  <c r="D125" i="11"/>
  <c r="D123" i="10" s="1"/>
  <c r="G125" i="11"/>
  <c r="G123" i="10" s="1"/>
  <c r="E133" i="11"/>
  <c r="E131" i="10" s="1"/>
  <c r="G141" i="11"/>
  <c r="G139" i="10" s="1"/>
</calcChain>
</file>

<file path=xl/comments1.xml><?xml version="1.0" encoding="utf-8"?>
<comments xmlns="http://schemas.openxmlformats.org/spreadsheetml/2006/main">
  <authors>
    <author>.</author>
  </authors>
  <commentList>
    <comment ref="D422" authorId="0">
      <text>
        <r>
          <rPr>
            <b/>
            <sz val="9"/>
            <color indexed="81"/>
            <rFont val="굴림"/>
            <family val="3"/>
            <charset val="129"/>
          </rPr>
          <t>부양가족연금대상자가 있을 경우 인원수를 입력하세요</t>
        </r>
      </text>
    </comment>
  </commentList>
</comments>
</file>

<file path=xl/sharedStrings.xml><?xml version="1.0" encoding="utf-8"?>
<sst xmlns="http://schemas.openxmlformats.org/spreadsheetml/2006/main" count="107" uniqueCount="65">
  <si>
    <t>평균소득월액(A)</t>
    <phoneticPr fontId="7" type="noConversion"/>
  </si>
  <si>
    <t>금액</t>
    <phoneticPr fontId="7" type="noConversion"/>
  </si>
  <si>
    <t>인원수</t>
    <phoneticPr fontId="7" type="noConversion"/>
  </si>
  <si>
    <t>배우자</t>
    <phoneticPr fontId="7" type="noConversion"/>
  </si>
  <si>
    <t>자녀</t>
    <phoneticPr fontId="7" type="noConversion"/>
  </si>
  <si>
    <t>부모</t>
    <phoneticPr fontId="7" type="noConversion"/>
  </si>
  <si>
    <t>연금보험료</t>
    <phoneticPr fontId="7" type="noConversion"/>
  </si>
  <si>
    <t>( 9% )</t>
    <phoneticPr fontId="7" type="noConversion"/>
  </si>
  <si>
    <t>2009년부터</t>
  </si>
  <si>
    <t>2010년부터</t>
  </si>
  <si>
    <t>2011년부터</t>
  </si>
  <si>
    <t>2012년부터</t>
  </si>
  <si>
    <t>2013년부터</t>
  </si>
  <si>
    <t>2014년부터</t>
  </si>
  <si>
    <t>2015년부터</t>
  </si>
  <si>
    <t>2016년부터</t>
  </si>
  <si>
    <t>2017년부터</t>
  </si>
  <si>
    <t>2018년부터</t>
  </si>
  <si>
    <t>2019년부터</t>
  </si>
  <si>
    <t>2020년부터</t>
  </si>
  <si>
    <t>2021년부터</t>
  </si>
  <si>
    <t>2022년부터</t>
  </si>
  <si>
    <t>2023년부터</t>
  </si>
  <si>
    <t>2024년부터</t>
  </si>
  <si>
    <t>2025년부터</t>
  </si>
  <si>
    <t>2026년부터</t>
  </si>
  <si>
    <t>2027년부터</t>
  </si>
  <si>
    <t>법개정으로 인한 예상연금월액</t>
    <phoneticPr fontId="7" type="noConversion"/>
  </si>
  <si>
    <t>1. 예상연금월액에 표출되는 B값을 분홍색란에 입력</t>
    <phoneticPr fontId="7" type="noConversion"/>
  </si>
  <si>
    <t>2. 가입월수를 분홍색란에 입력</t>
    <phoneticPr fontId="7" type="noConversion"/>
  </si>
  <si>
    <t>*1000원단위까지만 상담자료로 활용해주세요</t>
    <phoneticPr fontId="7" type="noConversion"/>
  </si>
  <si>
    <t>A값</t>
    <phoneticPr fontId="7" type="noConversion"/>
  </si>
  <si>
    <t>현재A값</t>
    <phoneticPr fontId="7" type="noConversion"/>
  </si>
  <si>
    <t>3개년 평균</t>
    <phoneticPr fontId="7" type="noConversion"/>
  </si>
  <si>
    <t>B값</t>
    <phoneticPr fontId="7" type="noConversion"/>
  </si>
  <si>
    <t>1998년까지</t>
    <phoneticPr fontId="7" type="noConversion"/>
  </si>
  <si>
    <t>적용상수</t>
    <phoneticPr fontId="7" type="noConversion"/>
  </si>
  <si>
    <t>2007년까지</t>
    <phoneticPr fontId="7" type="noConversion"/>
  </si>
  <si>
    <t>2008년부터</t>
    <phoneticPr fontId="7" type="noConversion"/>
  </si>
  <si>
    <t>2028년이후</t>
    <phoneticPr fontId="7" type="noConversion"/>
  </si>
  <si>
    <t>가  입  기  간</t>
    <phoneticPr fontId="7" type="noConversion"/>
  </si>
  <si>
    <t>10년</t>
    <phoneticPr fontId="7" type="noConversion"/>
  </si>
  <si>
    <t>15년</t>
    <phoneticPr fontId="7" type="noConversion"/>
  </si>
  <si>
    <t>20년</t>
    <phoneticPr fontId="7" type="noConversion"/>
  </si>
  <si>
    <t>30년</t>
    <phoneticPr fontId="7" type="noConversion"/>
  </si>
  <si>
    <t>40년</t>
    <phoneticPr fontId="7" type="noConversion"/>
  </si>
  <si>
    <t>25년</t>
    <phoneticPr fontId="7" type="noConversion"/>
  </si>
  <si>
    <t>35년</t>
    <phoneticPr fontId="7" type="noConversion"/>
  </si>
  <si>
    <t>( 단위 : 원/월 )</t>
  </si>
  <si>
    <t>가입기간</t>
    <phoneticPr fontId="7" type="noConversion"/>
  </si>
  <si>
    <t>순번</t>
    <phoneticPr fontId="7" type="noConversion"/>
  </si>
  <si>
    <t>부양가족대상자</t>
    <phoneticPr fontId="7" type="noConversion"/>
  </si>
  <si>
    <t>가입기간중 기준
소득월액평균액(B값)</t>
    <phoneticPr fontId="7" type="noConversion"/>
  </si>
  <si>
    <t>15년</t>
    <phoneticPr fontId="7" type="noConversion"/>
  </si>
  <si>
    <t>20년</t>
    <phoneticPr fontId="7" type="noConversion"/>
  </si>
  <si>
    <t>25년</t>
    <phoneticPr fontId="7" type="noConversion"/>
  </si>
  <si>
    <t>35년</t>
    <phoneticPr fontId="7" type="noConversion"/>
  </si>
  <si>
    <t>40년</t>
    <phoneticPr fontId="7" type="noConversion"/>
  </si>
  <si>
    <t xml:space="preserve">   ·</t>
    <phoneticPr fontId="7" type="noConversion"/>
  </si>
  <si>
    <t>10년 미만</t>
    <phoneticPr fontId="21" type="noConversion"/>
  </si>
  <si>
    <t>10-20년미만</t>
    <phoneticPr fontId="21" type="noConversion"/>
  </si>
  <si>
    <t>기준년도</t>
    <phoneticPr fontId="21" type="noConversion"/>
  </si>
  <si>
    <t>20년</t>
    <phoneticPr fontId="21" type="noConversion"/>
  </si>
  <si>
    <t>주)</t>
    <phoneticPr fontId="7" type="noConversion"/>
  </si>
  <si>
    <t xml:space="preserve">1. 연금액산정 : {1.365*(A+B)*P12/P+...+1.2*(A+B)*P23/P}(1+0.05n/12). "A"- 연금수급전 3년간 전체가입자의 평균소득월액의 평균액, 
    "B"- 가입자 개인의 가입기간중 기준소득월액의 평균액, "n"- 20년초과 가입월수
2. 생계를 유지하고 있는 가족이 있을 경우 배우자 연 252,090원, 자녀/부모 1인당 연 168,020원의 부양가족연금액이 가산됩니다.
3. 2017년 1월에 최초 가입한 것으로 가정하여 현재의 "A"값(2017년도 적용 2,176,483원)으로 산정하였습니다.
4. 향후 실제 연금수급월액은 연금수급당시의 "A"값 및 재평가율을 적용하므로 변동될 수 있습니다.
5. 연금의 월지급액(부양가족연금액 포함)은 가입자이었던 최종 5년간의 기준소득월액의 평균액과 가입기간중의 기준소득월액의 평균액을
   재평가한 금액 중에서 많은 금액을 초과하지 못합니다.
6. 기준소득월액     280,000원은 2017.6월까지   280,000원, 2017.7월부터 하한액    290,000원 가입 가정
   기준소득월액   4,490,000원은 2017.6월까지 4,340,000원, 2017.7월부터 상한액  4,490,000원 가입 가정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</si>
</sst>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76" formatCode="_ * #,##0_ ;_ * \-#,##0_ ;_ * &quot;-&quot;_ ;_ @_ "/>
    <numFmt numFmtId="177" formatCode="_ * #,##0.00_ ;_ * \-#,##0.00_ ;_ * &quot;-&quot;??_ ;_ @_ "/>
    <numFmt numFmtId="178" formatCode="&quot;US$&quot;#,##0.00_);[Red]\(&quot;US$&quot;#,##0.00\)"/>
    <numFmt numFmtId="179" formatCode="&quot;$&quot;#,##0"/>
    <numFmt numFmtId="180" formatCode="_(&quot;$&quot;* #,##0_);_(&quot;$&quot;* \(#,##0\);_(&quot;$&quot;* &quot;-&quot;??_);_(@_)"/>
    <numFmt numFmtId="181" formatCode="#,###&quot;원&quot;"/>
    <numFmt numFmtId="182" formatCode="##&quot;년&quot;"/>
    <numFmt numFmtId="183" formatCode="0.00_ "/>
  </numFmts>
  <fonts count="23">
    <font>
      <sz val="12"/>
      <name val="돋움체"/>
      <family val="3"/>
      <charset val="129"/>
    </font>
    <font>
      <sz val="12"/>
      <name val="돋움체"/>
      <family val="3"/>
      <charset val="129"/>
    </font>
    <font>
      <sz val="11"/>
      <name val="돋움"/>
      <family val="3"/>
      <charset val="129"/>
    </font>
    <font>
      <sz val="12"/>
      <name val="바탕체"/>
      <family val="1"/>
      <charset val="129"/>
    </font>
    <font>
      <sz val="10"/>
      <name val="Arial"/>
      <family val="2"/>
    </font>
    <font>
      <sz val="10"/>
      <name val="MS Sans Serif"/>
      <family val="2"/>
    </font>
    <font>
      <sz val="8"/>
      <name val="Arial"/>
      <family val="2"/>
    </font>
    <font>
      <sz val="8"/>
      <name val="돋움"/>
      <family val="3"/>
      <charset val="129"/>
    </font>
    <font>
      <b/>
      <sz val="10"/>
      <name val="Helv"/>
      <family val="2"/>
    </font>
    <font>
      <b/>
      <sz val="12"/>
      <name val="Helv"/>
      <family val="2"/>
    </font>
    <font>
      <b/>
      <sz val="12"/>
      <name val="Arial"/>
      <family val="2"/>
    </font>
    <font>
      <u/>
      <sz val="10"/>
      <color indexed="12"/>
      <name val="MS Sans Serif"/>
      <family val="2"/>
    </font>
    <font>
      <b/>
      <sz val="11"/>
      <name val="Helv"/>
      <family val="2"/>
    </font>
    <font>
      <sz val="8"/>
      <name val="견명조"/>
      <family val="1"/>
      <charset val="129"/>
    </font>
    <font>
      <sz val="11"/>
      <name val="굴림체"/>
      <family val="3"/>
      <charset val="129"/>
    </font>
    <font>
      <sz val="11"/>
      <color indexed="8"/>
      <name val="굴림체"/>
      <family val="3"/>
      <charset val="129"/>
    </font>
    <font>
      <sz val="10"/>
      <color indexed="8"/>
      <name val="굴림체"/>
      <family val="3"/>
      <charset val="129"/>
    </font>
    <font>
      <b/>
      <sz val="9"/>
      <color indexed="81"/>
      <name val="굴림"/>
      <family val="3"/>
      <charset val="129"/>
    </font>
    <font>
      <sz val="9"/>
      <name val="굴림체"/>
      <family val="3"/>
      <charset val="129"/>
    </font>
    <font>
      <sz val="12"/>
      <name val="굴림체"/>
      <family val="3"/>
      <charset val="129"/>
    </font>
    <font>
      <b/>
      <sz val="12"/>
      <name val="굴림체"/>
      <family val="3"/>
      <charset val="129"/>
    </font>
    <font>
      <sz val="8"/>
      <name val="돋움체"/>
      <family val="3"/>
      <charset val="129"/>
    </font>
    <font>
      <sz val="9"/>
      <color indexed="8"/>
      <name val="굴림체"/>
      <family val="3"/>
      <charset val="129"/>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s>
  <cellStyleXfs count="33">
    <xf numFmtId="0" fontId="0" fillId="0" borderId="0"/>
    <xf numFmtId="0" fontId="3"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180" fontId="2" fillId="0" borderId="0" applyFont="0" applyFill="0" applyBorder="0" applyAlignment="0" applyProtection="0"/>
    <xf numFmtId="179" fontId="2" fillId="0" borderId="0" applyFont="0" applyFill="0" applyBorder="0" applyAlignment="0" applyProtection="0"/>
    <xf numFmtId="0" fontId="5" fillId="0" borderId="0"/>
    <xf numFmtId="0" fontId="4" fillId="0" borderId="0"/>
    <xf numFmtId="0" fontId="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8" fontId="6" fillId="2" borderId="0" applyNumberFormat="0" applyBorder="0" applyAlignment="0" applyProtection="0"/>
    <xf numFmtId="0" fontId="9" fillId="0" borderId="0">
      <alignment horizontal="left"/>
    </xf>
    <xf numFmtId="0" fontId="10" fillId="0" borderId="1" applyNumberFormat="0" applyAlignment="0" applyProtection="0">
      <alignment horizontal="left" vertical="center"/>
    </xf>
    <xf numFmtId="0" fontId="10" fillId="0" borderId="2">
      <alignment horizontal="left" vertical="center"/>
    </xf>
    <xf numFmtId="0" fontId="11" fillId="0" borderId="0" applyNumberFormat="0" applyFill="0" applyBorder="0" applyAlignment="0" applyProtection="0"/>
    <xf numFmtId="10" fontId="6" fillId="2" borderId="3" applyNumberFormat="0" applyBorder="0" applyAlignment="0" applyProtection="0"/>
    <xf numFmtId="0" fontId="12" fillId="0" borderId="4"/>
    <xf numFmtId="178" fontId="2" fillId="0" borderId="0"/>
    <xf numFmtId="0" fontId="13" fillId="0" borderId="5" applyFont="0">
      <alignment horizontal="center" vertical="center"/>
    </xf>
    <xf numFmtId="0" fontId="4" fillId="0" borderId="0" applyFont="0" applyFill="0" applyBorder="0" applyAlignment="0" applyProtection="0"/>
    <xf numFmtId="0" fontId="4" fillId="0" borderId="0" applyFont="0" applyFill="0" applyBorder="0" applyAlignment="0" applyProtection="0"/>
    <xf numFmtId="10" fontId="4" fillId="0" borderId="0" applyFont="0" applyFill="0" applyBorder="0" applyAlignment="0" applyProtection="0"/>
    <xf numFmtId="0" fontId="12" fillId="0" borderId="0"/>
    <xf numFmtId="176" fontId="1" fillId="0" borderId="0" applyFont="0" applyFill="0" applyBorder="0" applyAlignment="0" applyProtection="0"/>
    <xf numFmtId="41" fontId="2" fillId="0" borderId="0" applyFont="0" applyFill="0" applyBorder="0" applyAlignment="0" applyProtection="0"/>
    <xf numFmtId="0" fontId="4" fillId="0" borderId="0"/>
    <xf numFmtId="176" fontId="3" fillId="0" borderId="0" applyFont="0" applyFill="0" applyBorder="0" applyAlignment="0" applyProtection="0"/>
    <xf numFmtId="177" fontId="3" fillId="0" borderId="0" applyFont="0" applyFill="0" applyBorder="0" applyAlignment="0" applyProtection="0"/>
    <xf numFmtId="0" fontId="2" fillId="0" borderId="0"/>
  </cellStyleXfs>
  <cellXfs count="58">
    <xf numFmtId="0" fontId="0" fillId="0" borderId="0" xfId="0"/>
    <xf numFmtId="176" fontId="14" fillId="0" borderId="0" xfId="27" applyFont="1" applyAlignment="1">
      <alignment vertical="center"/>
    </xf>
    <xf numFmtId="176" fontId="14" fillId="0" borderId="0" xfId="27" applyFont="1" applyAlignment="1" applyProtection="1">
      <alignment horizontal="left" vertical="center"/>
    </xf>
    <xf numFmtId="176" fontId="14" fillId="0" borderId="0" xfId="27" applyFont="1" applyAlignment="1">
      <alignment horizontal="left" vertical="center"/>
    </xf>
    <xf numFmtId="0" fontId="14" fillId="0" borderId="0" xfId="27" applyNumberFormat="1" applyFont="1" applyAlignment="1">
      <alignment vertical="center"/>
    </xf>
    <xf numFmtId="176" fontId="14" fillId="0" borderId="3" xfId="27" applyFont="1" applyBorder="1" applyAlignment="1">
      <alignment vertical="center"/>
    </xf>
    <xf numFmtId="176" fontId="14" fillId="0" borderId="3" xfId="27" applyFont="1" applyBorder="1" applyAlignment="1">
      <alignment horizontal="center" vertical="center"/>
    </xf>
    <xf numFmtId="176" fontId="14" fillId="0" borderId="0" xfId="27" applyFont="1" applyAlignment="1" applyProtection="1">
      <alignment horizontal="left" vertical="top"/>
    </xf>
    <xf numFmtId="176" fontId="14" fillId="0" borderId="0" xfId="27" applyFont="1" applyAlignment="1">
      <alignment vertical="top"/>
    </xf>
    <xf numFmtId="0" fontId="19" fillId="0" borderId="0" xfId="32" applyFont="1"/>
    <xf numFmtId="0" fontId="20" fillId="0" borderId="0" xfId="32" applyFont="1"/>
    <xf numFmtId="41" fontId="19" fillId="0" borderId="0" xfId="28" applyFont="1"/>
    <xf numFmtId="0" fontId="19" fillId="0" borderId="0" xfId="32" applyFont="1" applyAlignment="1">
      <alignment horizontal="center"/>
    </xf>
    <xf numFmtId="41" fontId="19" fillId="0" borderId="0" xfId="28" applyFont="1" applyAlignment="1">
      <alignment horizontal="center"/>
    </xf>
    <xf numFmtId="181" fontId="19" fillId="3" borderId="0" xfId="28" applyNumberFormat="1" applyFont="1" applyFill="1"/>
    <xf numFmtId="181" fontId="19" fillId="4" borderId="0" xfId="28" applyNumberFormat="1" applyFont="1" applyFill="1"/>
    <xf numFmtId="0" fontId="19" fillId="5" borderId="0" xfId="32" applyFont="1" applyFill="1"/>
    <xf numFmtId="176" fontId="14" fillId="0" borderId="0" xfId="27" quotePrefix="1" applyFont="1" applyAlignment="1">
      <alignment horizontal="right" vertical="center"/>
    </xf>
    <xf numFmtId="176" fontId="14" fillId="0" borderId="0" xfId="27" applyFont="1" applyFill="1" applyAlignment="1">
      <alignment vertical="center"/>
    </xf>
    <xf numFmtId="0" fontId="18" fillId="0" borderId="0" xfId="27" applyNumberFormat="1" applyFont="1" applyAlignment="1" applyProtection="1">
      <alignment horizontal="left" vertical="top" wrapText="1"/>
    </xf>
    <xf numFmtId="0" fontId="19" fillId="6" borderId="0" xfId="32" applyFont="1" applyFill="1"/>
    <xf numFmtId="0" fontId="19" fillId="7" borderId="0" xfId="32" applyFont="1" applyFill="1"/>
    <xf numFmtId="0" fontId="15" fillId="0" borderId="6" xfId="27" applyNumberFormat="1" applyFont="1" applyFill="1" applyBorder="1" applyAlignment="1" applyProtection="1">
      <alignment horizontal="center" vertical="center"/>
    </xf>
    <xf numFmtId="176" fontId="14" fillId="0" borderId="9" xfId="27" applyFont="1" applyFill="1" applyBorder="1" applyAlignment="1" applyProtection="1">
      <alignment vertical="center"/>
    </xf>
    <xf numFmtId="176" fontId="14" fillId="0" borderId="10" xfId="27" applyFont="1" applyFill="1" applyBorder="1" applyAlignment="1" applyProtection="1">
      <alignment vertical="center"/>
    </xf>
    <xf numFmtId="181" fontId="19" fillId="0" borderId="0" xfId="28" applyNumberFormat="1" applyFont="1" applyFill="1"/>
    <xf numFmtId="176" fontId="14" fillId="0" borderId="10" xfId="27" applyFont="1" applyFill="1" applyBorder="1"/>
    <xf numFmtId="181" fontId="19" fillId="0" borderId="0" xfId="32" applyNumberFormat="1" applyFont="1"/>
    <xf numFmtId="182" fontId="19" fillId="0" borderId="0" xfId="28" applyNumberFormat="1" applyFont="1" applyAlignment="1">
      <alignment horizontal="center"/>
    </xf>
    <xf numFmtId="182" fontId="19" fillId="0" borderId="0" xfId="32" applyNumberFormat="1" applyFont="1" applyAlignment="1">
      <alignment horizontal="center"/>
    </xf>
    <xf numFmtId="182" fontId="19" fillId="0" borderId="0" xfId="32" applyNumberFormat="1" applyFont="1"/>
    <xf numFmtId="183" fontId="19" fillId="0" borderId="0" xfId="32" applyNumberFormat="1" applyFont="1"/>
    <xf numFmtId="176" fontId="0" fillId="0" borderId="0" xfId="27" applyFont="1"/>
    <xf numFmtId="181" fontId="0" fillId="0" borderId="0" xfId="27" applyNumberFormat="1" applyFont="1"/>
    <xf numFmtId="0" fontId="0" fillId="0" borderId="0" xfId="0" applyAlignment="1">
      <alignment vertical="center"/>
    </xf>
    <xf numFmtId="176" fontId="0" fillId="0" borderId="0" xfId="27" applyFont="1" applyAlignment="1">
      <alignment vertical="center"/>
    </xf>
    <xf numFmtId="0" fontId="0" fillId="8" borderId="0" xfId="0" applyFill="1"/>
    <xf numFmtId="181" fontId="0" fillId="0" borderId="0" xfId="0" applyNumberFormat="1"/>
    <xf numFmtId="49" fontId="16" fillId="0" borderId="15" xfId="27" applyNumberFormat="1" applyFont="1" applyFill="1" applyBorder="1" applyAlignment="1" applyProtection="1">
      <alignment horizontal="center" vertical="center"/>
    </xf>
    <xf numFmtId="0" fontId="16" fillId="0" borderId="16" xfId="27" applyNumberFormat="1" applyFont="1" applyFill="1" applyBorder="1" applyAlignment="1" applyProtection="1">
      <alignment horizontal="center" vertical="center"/>
    </xf>
    <xf numFmtId="0" fontId="16" fillId="0" borderId="17" xfId="27" applyNumberFormat="1" applyFont="1" applyFill="1" applyBorder="1" applyAlignment="1" applyProtection="1">
      <alignment horizontal="center" vertical="center"/>
    </xf>
    <xf numFmtId="0" fontId="16" fillId="0" borderId="18" xfId="27" applyNumberFormat="1" applyFont="1" applyFill="1" applyBorder="1" applyAlignment="1" applyProtection="1">
      <alignment horizontal="center" vertical="center"/>
    </xf>
    <xf numFmtId="176" fontId="14" fillId="0" borderId="19" xfId="27" applyFont="1" applyFill="1" applyBorder="1" applyAlignment="1" applyProtection="1">
      <alignment vertical="center"/>
    </xf>
    <xf numFmtId="176" fontId="14" fillId="0" borderId="0" xfId="27" applyFont="1" applyFill="1" applyBorder="1"/>
    <xf numFmtId="176" fontId="14" fillId="0" borderId="0" xfId="27" applyFont="1" applyFill="1" applyBorder="1" applyAlignment="1" applyProtection="1">
      <alignment vertical="center"/>
    </xf>
    <xf numFmtId="176" fontId="14" fillId="0" borderId="20" xfId="27" applyFont="1" applyFill="1" applyBorder="1"/>
    <xf numFmtId="176" fontId="14" fillId="0" borderId="3" xfId="27" applyFont="1" applyFill="1" applyBorder="1" applyAlignment="1" applyProtection="1">
      <alignment vertical="top"/>
    </xf>
    <xf numFmtId="176" fontId="14" fillId="0" borderId="22" xfId="27" applyFont="1" applyFill="1" applyBorder="1" applyAlignment="1" applyProtection="1">
      <alignment vertical="center"/>
    </xf>
    <xf numFmtId="176" fontId="14" fillId="0" borderId="21" xfId="27" applyFont="1" applyFill="1" applyBorder="1" applyAlignment="1" applyProtection="1">
      <alignment vertical="center"/>
    </xf>
    <xf numFmtId="176" fontId="14" fillId="0" borderId="24" xfId="27" applyFont="1" applyFill="1" applyBorder="1" applyAlignment="1" applyProtection="1">
      <alignment vertical="center"/>
    </xf>
    <xf numFmtId="176" fontId="14" fillId="0" borderId="23" xfId="27" applyFont="1" applyFill="1" applyBorder="1" applyAlignment="1" applyProtection="1">
      <alignment vertical="center"/>
    </xf>
    <xf numFmtId="0" fontId="15" fillId="0" borderId="11" xfId="27" applyNumberFormat="1" applyFont="1" applyFill="1" applyBorder="1" applyAlignment="1" applyProtection="1">
      <alignment horizontal="center" vertical="center"/>
    </xf>
    <xf numFmtId="0" fontId="15" fillId="0" borderId="14" xfId="27" applyNumberFormat="1" applyFont="1" applyFill="1" applyBorder="1" applyAlignment="1" applyProtection="1">
      <alignment horizontal="center" vertical="center"/>
    </xf>
    <xf numFmtId="0" fontId="18" fillId="0" borderId="3" xfId="27" applyNumberFormat="1" applyFont="1" applyBorder="1" applyAlignment="1" applyProtection="1">
      <alignment horizontal="left" vertical="top" wrapText="1"/>
    </xf>
    <xf numFmtId="0" fontId="22" fillId="0" borderId="7" xfId="27" applyNumberFormat="1" applyFont="1" applyFill="1" applyBorder="1" applyAlignment="1" applyProtection="1">
      <alignment horizontal="center" vertical="center" wrapText="1"/>
    </xf>
    <xf numFmtId="0" fontId="22" fillId="0" borderId="8" xfId="27" applyNumberFormat="1" applyFont="1" applyFill="1" applyBorder="1" applyAlignment="1" applyProtection="1">
      <alignment horizontal="center" vertical="center" wrapText="1"/>
    </xf>
    <xf numFmtId="0" fontId="15" fillId="0" borderId="12" xfId="27" applyNumberFormat="1" applyFont="1" applyFill="1" applyBorder="1" applyAlignment="1" applyProtection="1">
      <alignment horizontal="center" vertical="center"/>
    </xf>
    <xf numFmtId="0" fontId="15" fillId="0" borderId="13" xfId="27" applyNumberFormat="1" applyFont="1" applyFill="1" applyBorder="1" applyAlignment="1" applyProtection="1">
      <alignment horizontal="center" vertical="center"/>
    </xf>
  </cellXfs>
  <cellStyles count="33">
    <cellStyle name="??&amp;O?&amp;H?_x0008__x000f__x0007_?_x0007__x0001__x0001_" xfId="1"/>
    <cellStyle name="?W?_laroux" xfId="2"/>
    <cellStyle name="’E‰Y [0.00]_laroux" xfId="3"/>
    <cellStyle name="’E‰Y_laroux" xfId="4"/>
    <cellStyle name="AeE­ [0]_PERSONAL" xfId="5"/>
    <cellStyle name="AeE­_PERSONAL" xfId="6"/>
    <cellStyle name="ALIGNMENT" xfId="7"/>
    <cellStyle name="C￥AØ_PERSONAL" xfId="8"/>
    <cellStyle name="category" xfId="9"/>
    <cellStyle name="Comma [0]_0818" xfId="10"/>
    <cellStyle name="Comma_0818" xfId="11"/>
    <cellStyle name="Currency [0]_0603P" xfId="12"/>
    <cellStyle name="Currency_0603P" xfId="13"/>
    <cellStyle name="Grey" xfId="14"/>
    <cellStyle name="HEADER" xfId="15"/>
    <cellStyle name="Header1" xfId="16"/>
    <cellStyle name="Header2" xfId="17"/>
    <cellStyle name="Hyperlink_NEGS" xfId="18"/>
    <cellStyle name="Input [yellow]" xfId="19"/>
    <cellStyle name="Model" xfId="20"/>
    <cellStyle name="Normal - Style1" xfId="21"/>
    <cellStyle name="Normal_0603P" xfId="22"/>
    <cellStyle name="Œ…?æ맖?e [0.00]_laroux" xfId="23"/>
    <cellStyle name="Œ…?æ맖?e_laroux" xfId="24"/>
    <cellStyle name="Percent [2]" xfId="25"/>
    <cellStyle name="subhead" xfId="26"/>
    <cellStyle name="쉼표 [0]" xfId="27" builtinId="6"/>
    <cellStyle name="쉼표 [0]_연금액+비교(20년간40%)" xfId="28"/>
    <cellStyle name="스타일 1" xfId="29"/>
    <cellStyle name="콤마 [0]_95" xfId="30"/>
    <cellStyle name="콤마_95" xfId="31"/>
    <cellStyle name="표준" xfId="0" builtinId="0"/>
    <cellStyle name="표준_연금액+비교(20년간40%)" xfId="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85725</xdr:colOff>
      <xdr:row>1</xdr:row>
      <xdr:rowOff>0</xdr:rowOff>
    </xdr:from>
    <xdr:to>
      <xdr:col>7</xdr:col>
      <xdr:colOff>581025</xdr:colOff>
      <xdr:row>2</xdr:row>
      <xdr:rowOff>0</xdr:rowOff>
    </xdr:to>
    <xdr:sp macro="" textlink="">
      <xdr:nvSpPr>
        <xdr:cNvPr id="8193" name="Text 2"/>
        <xdr:cNvSpPr txBox="1">
          <a:spLocks noChangeArrowheads="1"/>
        </xdr:cNvSpPr>
      </xdr:nvSpPr>
      <xdr:spPr bwMode="auto">
        <a:xfrm>
          <a:off x="1657350" y="76200"/>
          <a:ext cx="4867275" cy="381000"/>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600" b="1" i="0" u="none" strike="noStrike" baseline="0">
              <a:solidFill>
                <a:srgbClr val="000000"/>
              </a:solidFill>
              <a:latin typeface="휴먼매직체"/>
              <a:ea typeface="휴먼매직체"/>
            </a:rPr>
            <a:t>노령연금 예상연금월액표</a:t>
          </a: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44"/>
  <sheetViews>
    <sheetView topLeftCell="D1" workbookViewId="0">
      <selection activeCell="N19" sqref="N19"/>
    </sheetView>
  </sheetViews>
  <sheetFormatPr defaultColWidth="10" defaultRowHeight="12" customHeight="1"/>
  <cols>
    <col min="1" max="1" width="3.875" style="9" customWidth="1"/>
    <col min="2" max="2" width="10" style="9" customWidth="1"/>
    <col min="3" max="3" width="13.75" style="9" customWidth="1"/>
    <col min="4" max="4" width="13.625" style="9" customWidth="1"/>
    <col min="5" max="5" width="12.25" style="11" customWidth="1"/>
    <col min="6" max="6" width="10.5" style="9" bestFit="1" customWidth="1"/>
    <col min="7" max="7" width="10.5" style="9" customWidth="1"/>
    <col min="8" max="10" width="12.75" style="9" bestFit="1" customWidth="1"/>
    <col min="11" max="11" width="13.25" style="9" customWidth="1"/>
    <col min="12" max="12" width="16.125" style="9" bestFit="1" customWidth="1"/>
    <col min="13" max="18" width="11.625" style="9" bestFit="1" customWidth="1"/>
    <col min="19" max="16384" width="10" style="9"/>
  </cols>
  <sheetData>
    <row r="1" spans="1:18" ht="12" customHeight="1">
      <c r="B1" s="10" t="s">
        <v>27</v>
      </c>
    </row>
    <row r="2" spans="1:18" ht="12" customHeight="1">
      <c r="B2" s="10" t="s">
        <v>28</v>
      </c>
    </row>
    <row r="3" spans="1:18" ht="12" customHeight="1">
      <c r="B3" s="10" t="s">
        <v>29</v>
      </c>
    </row>
    <row r="4" spans="1:18" ht="12" customHeight="1">
      <c r="B4" s="9" t="s">
        <v>30</v>
      </c>
      <c r="L4" s="9">
        <f>(260000*0.5+270000*9.5)/10</f>
        <v>269500</v>
      </c>
      <c r="M4" s="9">
        <f>(260000*0.5+270000*14.5)/15</f>
        <v>269666.66666666669</v>
      </c>
      <c r="N4" s="9">
        <f>(260000*0.5+270000*19.5)/20</f>
        <v>269750</v>
      </c>
      <c r="O4" s="9">
        <f>(260000*0.5+270000*24.5)/25</f>
        <v>269800</v>
      </c>
      <c r="P4" s="9">
        <f>(260000*0.5+270000*29.5)/30</f>
        <v>269833.33333333331</v>
      </c>
      <c r="Q4" s="9">
        <f>(260000*0.5+270000*34.5)/35</f>
        <v>269857.14285714284</v>
      </c>
      <c r="R4" s="9">
        <f>(260000*0.5+270000*39.5)/40</f>
        <v>269875</v>
      </c>
    </row>
    <row r="5" spans="1:18" ht="12" customHeight="1">
      <c r="C5" s="11"/>
      <c r="D5" s="11"/>
    </row>
    <row r="6" spans="1:18" ht="12" customHeight="1">
      <c r="A6" s="9" t="s">
        <v>31</v>
      </c>
      <c r="B6" s="9" t="s">
        <v>32</v>
      </c>
      <c r="C6" s="11">
        <v>2176483</v>
      </c>
      <c r="D6" s="11" t="s">
        <v>33</v>
      </c>
    </row>
    <row r="7" spans="1:18" ht="12" customHeight="1">
      <c r="C7" s="12"/>
      <c r="D7" s="12"/>
      <c r="E7" s="13"/>
    </row>
    <row r="8" spans="1:18" ht="12" customHeight="1">
      <c r="C8" s="12" t="s">
        <v>34</v>
      </c>
      <c r="D8" s="13" t="s">
        <v>41</v>
      </c>
      <c r="E8" s="12" t="s">
        <v>42</v>
      </c>
      <c r="F8" s="9" t="s">
        <v>43</v>
      </c>
      <c r="G8" s="9" t="s">
        <v>46</v>
      </c>
      <c r="H8" s="12" t="s">
        <v>44</v>
      </c>
      <c r="I8" s="12" t="s">
        <v>47</v>
      </c>
      <c r="J8" s="12" t="s">
        <v>45</v>
      </c>
      <c r="L8" s="28">
        <v>10</v>
      </c>
      <c r="M8" s="29">
        <v>15</v>
      </c>
      <c r="N8" s="30">
        <v>20</v>
      </c>
      <c r="O8" s="30">
        <v>25</v>
      </c>
      <c r="P8" s="29">
        <v>30</v>
      </c>
      <c r="Q8" s="29">
        <v>35</v>
      </c>
      <c r="R8" s="29">
        <v>40</v>
      </c>
    </row>
    <row r="9" spans="1:18" ht="30" customHeight="1">
      <c r="C9" s="14">
        <f>노령연금!B7</f>
        <v>280000</v>
      </c>
      <c r="D9" s="15">
        <f>(($D$431*($C$6+L9)*E$431/E$443)+($D$432*($C$6+L9)*E$432/E$443)+($D$433*($C$6+L9)*E$433/E$443)+($D$434*($C$6+L9)*E$434/E$443)+($D$435*($C$6+L9)*E$435/E$443)+($D$436*($C$6+L9)*E$436/E$443)+($D$437*($C$6+L9)*E$437/E$443)+($D$438*($C$6+L9)*E$438/E$443)+($D$439*($C$6+L9)*E$439/E$443)+($D$440*($C$6+L9)*E$440/E$443)+($D$441*($C$6+L9)*E$441/E$443)+($D$442*($C$6+L9)*E$442/E$443))*E$443*12/240/12</f>
        <v>133317.2059375</v>
      </c>
      <c r="E9" s="15">
        <f t="shared" ref="E9:J9" si="0">(($D$431*($C$6+M9)*F$431/F$443)+($D$432*($C$6+M9)*F$432/F$443)+($D$433*($C$6+M9)*F$433/F$443)+($D$434*($C$6+M9)*F$434/F$443)+($D$435*($C$6+M9)*F$435/F$443)+($D$436*($C$6+M9)*F$436/F$443)+($D$437*($C$6+M9)*F$437/F$443)+($D$438*($C$6+M9)*F$438/F$443)+($D$439*($C$6+M9)*F$439/F$443)+($D$440*($C$6+M9)*F$440/F$443)+($D$441*($C$6+M9)*F$441/F$443)+($D$442*($C$6+M9)*F$442/F$443))*F$443*12/240/12</f>
        <v>195134.09263875001</v>
      </c>
      <c r="F9" s="15">
        <f t="shared" si="0"/>
        <v>256796.51112499999</v>
      </c>
      <c r="G9" s="15">
        <f t="shared" si="0"/>
        <v>318458.79237500002</v>
      </c>
      <c r="H9" s="15">
        <f t="shared" si="0"/>
        <v>380121.00436124997</v>
      </c>
      <c r="I9" s="15">
        <f t="shared" si="0"/>
        <v>441783.17757750006</v>
      </c>
      <c r="J9" s="15">
        <f t="shared" si="0"/>
        <v>503445.32675000001</v>
      </c>
      <c r="K9" s="27">
        <f>노령연금!B7</f>
        <v>280000</v>
      </c>
      <c r="L9" s="31">
        <f>ROUND(($K9*0.5+$K10*(L$8-0.5))/L$8,2)</f>
        <v>289500</v>
      </c>
      <c r="M9" s="31">
        <f t="shared" ref="M9:R9" si="1">ROUND(($K9*0.5+$K10*(M$8-0.5))/M$8,2)</f>
        <v>289666.67</v>
      </c>
      <c r="N9" s="31">
        <f t="shared" si="1"/>
        <v>289750</v>
      </c>
      <c r="O9" s="31">
        <f t="shared" si="1"/>
        <v>289800</v>
      </c>
      <c r="P9" s="31">
        <f t="shared" si="1"/>
        <v>289833.33</v>
      </c>
      <c r="Q9" s="31">
        <f t="shared" si="1"/>
        <v>289857.14</v>
      </c>
      <c r="R9" s="31">
        <f t="shared" si="1"/>
        <v>289875</v>
      </c>
    </row>
    <row r="10" spans="1:18" ht="30" customHeight="1">
      <c r="C10" s="14">
        <f>노령연금!B8</f>
        <v>290000</v>
      </c>
      <c r="D10" s="15">
        <f t="shared" ref="D10:J18" si="2">(($D$431*($C$6+$C10)*E$431/E$443)+($D$432*($C$6+$C10)*E$432/E$443)+($D$433*($C$6+$C10)*E$433/E$443)+($D$434*($C$6+$C10)*E$434/E$443)+($D$435*($C$6+$C10)*E$435/E$443)+($D$436*($C$6+$C10)*E$436/E$443)+($D$437*($C$6+$C10)*E$437/E$443)+($D$438*($C$6+$C10)*E$438/E$443)+($D$439*($C$6+$C10)*E$439/E$443)+($D$440*($C$6+$C10)*E$440/E$443)+($D$441*($C$6+$C10)*E$441/E$443)+($D$442*($C$6+$C10)*E$442/E$443))*E$443*12/240/12</f>
        <v>133344.2371875</v>
      </c>
      <c r="E10" s="15">
        <f t="shared" si="2"/>
        <v>195160.46737499998</v>
      </c>
      <c r="F10" s="15">
        <f t="shared" si="2"/>
        <v>256822.54237499999</v>
      </c>
      <c r="G10" s="15">
        <f t="shared" si="2"/>
        <v>318484.61737499997</v>
      </c>
      <c r="H10" s="15">
        <f t="shared" si="2"/>
        <v>380146.69237500004</v>
      </c>
      <c r="I10" s="15">
        <f t="shared" si="2"/>
        <v>441808.76737500005</v>
      </c>
      <c r="J10" s="15">
        <f t="shared" si="2"/>
        <v>503470.84237500001</v>
      </c>
      <c r="K10" s="27">
        <f>노령연금!B8</f>
        <v>290000</v>
      </c>
      <c r="L10" s="31"/>
      <c r="M10" s="31"/>
      <c r="N10" s="31"/>
      <c r="O10" s="31"/>
      <c r="P10" s="31"/>
      <c r="Q10" s="31"/>
      <c r="R10" s="31"/>
    </row>
    <row r="11" spans="1:18" ht="30" customHeight="1">
      <c r="C11" s="14">
        <f>노령연금!B9</f>
        <v>300000</v>
      </c>
      <c r="D11" s="15">
        <f t="shared" si="2"/>
        <v>133884.8621875</v>
      </c>
      <c r="E11" s="15">
        <f t="shared" si="2"/>
        <v>195951.71737499998</v>
      </c>
      <c r="F11" s="15">
        <f t="shared" si="2"/>
        <v>257863.79237499999</v>
      </c>
      <c r="G11" s="15">
        <f t="shared" si="2"/>
        <v>319775.86737499997</v>
      </c>
      <c r="H11" s="15">
        <f t="shared" si="2"/>
        <v>381687.94237500004</v>
      </c>
      <c r="I11" s="15">
        <f t="shared" si="2"/>
        <v>443600.017375</v>
      </c>
      <c r="J11" s="15">
        <f t="shared" si="2"/>
        <v>505512.09237500001</v>
      </c>
      <c r="K11" s="27">
        <f>노령연금!B9</f>
        <v>300000</v>
      </c>
      <c r="L11" s="31"/>
      <c r="M11" s="31"/>
      <c r="N11" s="31"/>
      <c r="O11" s="31"/>
      <c r="P11" s="31"/>
      <c r="Q11" s="31"/>
      <c r="R11" s="31"/>
    </row>
    <row r="12" spans="1:18" ht="30" customHeight="1">
      <c r="C12" s="14">
        <f>노령연금!B10</f>
        <v>310000</v>
      </c>
      <c r="D12" s="15">
        <f t="shared" si="2"/>
        <v>134425.4871875</v>
      </c>
      <c r="E12" s="15">
        <f t="shared" si="2"/>
        <v>196742.96737499998</v>
      </c>
      <c r="F12" s="15">
        <f t="shared" si="2"/>
        <v>258905.04237499999</v>
      </c>
      <c r="G12" s="15">
        <f t="shared" si="2"/>
        <v>321067.11737499997</v>
      </c>
      <c r="H12" s="15">
        <f t="shared" si="2"/>
        <v>383229.19237500004</v>
      </c>
      <c r="I12" s="15">
        <f t="shared" si="2"/>
        <v>445391.26737500005</v>
      </c>
      <c r="J12" s="15">
        <f t="shared" si="2"/>
        <v>507553.34237500001</v>
      </c>
      <c r="K12" s="27">
        <f>노령연금!B10</f>
        <v>310000</v>
      </c>
      <c r="L12" s="31"/>
      <c r="M12" s="31"/>
      <c r="N12" s="31"/>
      <c r="O12" s="31"/>
      <c r="P12" s="31"/>
      <c r="Q12" s="31"/>
      <c r="R12" s="31"/>
    </row>
    <row r="13" spans="1:18" ht="30" customHeight="1">
      <c r="C13" s="14">
        <f>노령연금!B11</f>
        <v>320000</v>
      </c>
      <c r="D13" s="15">
        <f t="shared" si="2"/>
        <v>134966.1121875</v>
      </c>
      <c r="E13" s="15">
        <f t="shared" si="2"/>
        <v>197534.21737499998</v>
      </c>
      <c r="F13" s="15">
        <f t="shared" si="2"/>
        <v>259946.29237499999</v>
      </c>
      <c r="G13" s="15">
        <f t="shared" si="2"/>
        <v>322358.36737499997</v>
      </c>
      <c r="H13" s="15">
        <f t="shared" si="2"/>
        <v>384770.44237500004</v>
      </c>
      <c r="I13" s="15">
        <f t="shared" si="2"/>
        <v>447182.51737500005</v>
      </c>
      <c r="J13" s="15">
        <f t="shared" si="2"/>
        <v>509594.59237500001</v>
      </c>
      <c r="K13" s="27">
        <f>노령연금!B11</f>
        <v>320000</v>
      </c>
      <c r="L13" s="31"/>
      <c r="M13" s="31"/>
      <c r="N13" s="31"/>
      <c r="O13" s="31"/>
      <c r="P13" s="31"/>
      <c r="Q13" s="31"/>
      <c r="R13" s="31"/>
    </row>
    <row r="14" spans="1:18" ht="30" customHeight="1">
      <c r="C14" s="14">
        <f>노령연금!B12</f>
        <v>330000</v>
      </c>
      <c r="D14" s="15">
        <f t="shared" si="2"/>
        <v>135506.7371875</v>
      </c>
      <c r="E14" s="15">
        <f t="shared" si="2"/>
        <v>198325.46737499998</v>
      </c>
      <c r="F14" s="15">
        <f t="shared" si="2"/>
        <v>260987.54237499999</v>
      </c>
      <c r="G14" s="15">
        <f t="shared" si="2"/>
        <v>323649.61737499997</v>
      </c>
      <c r="H14" s="15">
        <f t="shared" si="2"/>
        <v>386311.69237500004</v>
      </c>
      <c r="I14" s="15">
        <f t="shared" si="2"/>
        <v>448973.767375</v>
      </c>
      <c r="J14" s="15">
        <f t="shared" si="2"/>
        <v>511635.84237500001</v>
      </c>
      <c r="K14" s="27">
        <f>노령연금!B12</f>
        <v>330000</v>
      </c>
      <c r="L14" s="31"/>
      <c r="M14" s="31"/>
      <c r="N14" s="31"/>
      <c r="O14" s="31"/>
      <c r="P14" s="31"/>
      <c r="Q14" s="31"/>
      <c r="R14" s="31"/>
    </row>
    <row r="15" spans="1:18" ht="30" customHeight="1">
      <c r="C15" s="14">
        <f>노령연금!B13</f>
        <v>340000</v>
      </c>
      <c r="D15" s="15">
        <f t="shared" si="2"/>
        <v>136047.3621875</v>
      </c>
      <c r="E15" s="15">
        <f t="shared" si="2"/>
        <v>199116.71737499998</v>
      </c>
      <c r="F15" s="15">
        <f t="shared" si="2"/>
        <v>262028.79237499999</v>
      </c>
      <c r="G15" s="15">
        <f t="shared" si="2"/>
        <v>324940.86737499997</v>
      </c>
      <c r="H15" s="15">
        <f t="shared" si="2"/>
        <v>387852.94237500004</v>
      </c>
      <c r="I15" s="15">
        <f t="shared" si="2"/>
        <v>450765.017375</v>
      </c>
      <c r="J15" s="15">
        <f t="shared" si="2"/>
        <v>513677.09237500001</v>
      </c>
      <c r="K15" s="27">
        <f>노령연금!B13</f>
        <v>340000</v>
      </c>
      <c r="L15" s="31"/>
      <c r="M15" s="31"/>
      <c r="N15" s="31"/>
      <c r="O15" s="31"/>
      <c r="P15" s="31"/>
      <c r="Q15" s="31"/>
      <c r="R15" s="31"/>
    </row>
    <row r="16" spans="1:18" ht="30" customHeight="1">
      <c r="C16" s="14">
        <f>노령연금!B14</f>
        <v>350000</v>
      </c>
      <c r="D16" s="15">
        <f t="shared" si="2"/>
        <v>136587.9871875</v>
      </c>
      <c r="E16" s="15">
        <f t="shared" si="2"/>
        <v>199907.96737499998</v>
      </c>
      <c r="F16" s="15">
        <f t="shared" si="2"/>
        <v>263070.04237500002</v>
      </c>
      <c r="G16" s="15">
        <f t="shared" si="2"/>
        <v>326232.11737499997</v>
      </c>
      <c r="H16" s="15">
        <f t="shared" si="2"/>
        <v>389394.19237500004</v>
      </c>
      <c r="I16" s="15">
        <f t="shared" si="2"/>
        <v>452556.26737500005</v>
      </c>
      <c r="J16" s="15">
        <f t="shared" si="2"/>
        <v>515718.34237500001</v>
      </c>
      <c r="K16" s="27">
        <f>노령연금!B14</f>
        <v>350000</v>
      </c>
      <c r="L16" s="31"/>
      <c r="M16" s="31"/>
      <c r="N16" s="31"/>
      <c r="O16" s="31"/>
      <c r="P16" s="31"/>
      <c r="Q16" s="31"/>
      <c r="R16" s="31"/>
    </row>
    <row r="17" spans="3:18" ht="30" customHeight="1">
      <c r="C17" s="14">
        <f>노령연금!B15</f>
        <v>360000</v>
      </c>
      <c r="D17" s="15">
        <f t="shared" si="2"/>
        <v>137128.6121875</v>
      </c>
      <c r="E17" s="15">
        <f t="shared" si="2"/>
        <v>200699.21737499998</v>
      </c>
      <c r="F17" s="15">
        <f t="shared" si="2"/>
        <v>264111.29237500002</v>
      </c>
      <c r="G17" s="15">
        <f t="shared" si="2"/>
        <v>327523.36737499997</v>
      </c>
      <c r="H17" s="15">
        <f t="shared" si="2"/>
        <v>390935.44237500004</v>
      </c>
      <c r="I17" s="15">
        <f t="shared" si="2"/>
        <v>454347.51737500005</v>
      </c>
      <c r="J17" s="15">
        <f t="shared" si="2"/>
        <v>517759.59237500001</v>
      </c>
      <c r="K17" s="27">
        <f>노령연금!B15</f>
        <v>360000</v>
      </c>
      <c r="L17" s="31"/>
      <c r="M17" s="31"/>
      <c r="N17" s="31"/>
      <c r="O17" s="31"/>
      <c r="P17" s="31"/>
      <c r="Q17" s="31"/>
      <c r="R17" s="31"/>
    </row>
    <row r="18" spans="3:18" ht="30" customHeight="1">
      <c r="C18" s="14">
        <f>노령연금!B16</f>
        <v>370000</v>
      </c>
      <c r="D18" s="15">
        <f t="shared" si="2"/>
        <v>137669.2371875</v>
      </c>
      <c r="E18" s="15">
        <f t="shared" si="2"/>
        <v>201490.46737499998</v>
      </c>
      <c r="F18" s="15">
        <f t="shared" si="2"/>
        <v>265152.54237500002</v>
      </c>
      <c r="G18" s="15">
        <f t="shared" si="2"/>
        <v>328814.61737499997</v>
      </c>
      <c r="H18" s="15">
        <f t="shared" si="2"/>
        <v>392476.69237500004</v>
      </c>
      <c r="I18" s="15">
        <f t="shared" si="2"/>
        <v>456138.767375</v>
      </c>
      <c r="J18" s="15">
        <f t="shared" si="2"/>
        <v>519800.84237500001</v>
      </c>
      <c r="K18" s="27">
        <f>노령연금!B16</f>
        <v>370000</v>
      </c>
      <c r="L18" s="31"/>
      <c r="M18" s="31"/>
      <c r="N18" s="31"/>
      <c r="O18" s="31"/>
      <c r="P18" s="31"/>
      <c r="Q18" s="31"/>
      <c r="R18" s="31"/>
    </row>
    <row r="19" spans="3:18" ht="30" customHeight="1">
      <c r="C19" s="14">
        <f>노령연금!B17</f>
        <v>380000</v>
      </c>
      <c r="D19" s="15">
        <f t="shared" ref="D19:J28" si="3">(($D$431*($C$6+$C19)*E$431/E$443)+($D$432*($C$6+$C19)*E$432/E$443)+($D$433*($C$6+$C19)*E$433/E$443)+($D$434*($C$6+$C19)*E$434/E$443)+($D$435*($C$6+$C19)*E$435/E$443)+($D$436*($C$6+$C19)*E$436/E$443)+($D$437*($C$6+$C19)*E$437/E$443)+($D$438*($C$6+$C19)*E$438/E$443)+($D$439*($C$6+$C19)*E$439/E$443)+($D$440*($C$6+$C19)*E$440/E$443)+($D$441*($C$6+$C19)*E$441/E$443)+($D$442*($C$6+$C19)*E$442/E$443))*E$443*12/240/12</f>
        <v>138209.8621875</v>
      </c>
      <c r="E19" s="15">
        <f t="shared" si="3"/>
        <v>202281.71737499998</v>
      </c>
      <c r="F19" s="15">
        <f t="shared" si="3"/>
        <v>266193.79237500002</v>
      </c>
      <c r="G19" s="15">
        <f t="shared" si="3"/>
        <v>330105.86737499997</v>
      </c>
      <c r="H19" s="15">
        <f t="shared" si="3"/>
        <v>394017.94237500004</v>
      </c>
      <c r="I19" s="15">
        <f t="shared" si="3"/>
        <v>457930.01737500005</v>
      </c>
      <c r="J19" s="15">
        <f t="shared" si="3"/>
        <v>521842.09237500001</v>
      </c>
      <c r="K19" s="27">
        <f>노령연금!B17</f>
        <v>380000</v>
      </c>
      <c r="L19" s="31"/>
      <c r="M19" s="31"/>
      <c r="N19" s="31"/>
      <c r="O19" s="31"/>
      <c r="P19" s="31"/>
      <c r="Q19" s="31"/>
      <c r="R19" s="31"/>
    </row>
    <row r="20" spans="3:18" ht="30" customHeight="1">
      <c r="C20" s="14">
        <f>노령연금!B18</f>
        <v>390000</v>
      </c>
      <c r="D20" s="15">
        <f t="shared" si="3"/>
        <v>138750.4871875</v>
      </c>
      <c r="E20" s="15">
        <f t="shared" si="3"/>
        <v>203072.96737499998</v>
      </c>
      <c r="F20" s="15">
        <f t="shared" si="3"/>
        <v>267235.04237500002</v>
      </c>
      <c r="G20" s="15">
        <f t="shared" si="3"/>
        <v>331397.11737499997</v>
      </c>
      <c r="H20" s="15">
        <f t="shared" si="3"/>
        <v>395559.19237500004</v>
      </c>
      <c r="I20" s="15">
        <f t="shared" si="3"/>
        <v>459721.267375</v>
      </c>
      <c r="J20" s="15">
        <f t="shared" si="3"/>
        <v>523883.34237500001</v>
      </c>
      <c r="K20" s="27">
        <f>노령연금!B18</f>
        <v>390000</v>
      </c>
      <c r="L20" s="31"/>
      <c r="M20" s="31"/>
      <c r="N20" s="31"/>
      <c r="O20" s="31"/>
      <c r="P20" s="31"/>
      <c r="Q20" s="31"/>
      <c r="R20" s="31"/>
    </row>
    <row r="21" spans="3:18" ht="30" customHeight="1">
      <c r="C21" s="14">
        <f>노령연금!B19</f>
        <v>400000</v>
      </c>
      <c r="D21" s="15">
        <f t="shared" si="3"/>
        <v>139291.1121875</v>
      </c>
      <c r="E21" s="15">
        <f t="shared" si="3"/>
        <v>203864.21737499998</v>
      </c>
      <c r="F21" s="15">
        <f t="shared" si="3"/>
        <v>268276.29237500002</v>
      </c>
      <c r="G21" s="15">
        <f t="shared" si="3"/>
        <v>332688.36737499997</v>
      </c>
      <c r="H21" s="15">
        <f t="shared" si="3"/>
        <v>397100.44237500004</v>
      </c>
      <c r="I21" s="15">
        <f t="shared" si="3"/>
        <v>461512.517375</v>
      </c>
      <c r="J21" s="15">
        <f t="shared" si="3"/>
        <v>525924.59237500001</v>
      </c>
      <c r="K21" s="27">
        <f>노령연금!B19</f>
        <v>400000</v>
      </c>
      <c r="L21" s="31"/>
      <c r="M21" s="31"/>
      <c r="N21" s="31"/>
      <c r="O21" s="31"/>
      <c r="P21" s="31"/>
      <c r="Q21" s="31"/>
      <c r="R21" s="31"/>
    </row>
    <row r="22" spans="3:18" ht="30" customHeight="1">
      <c r="C22" s="14">
        <f>노령연금!B20</f>
        <v>410000</v>
      </c>
      <c r="D22" s="15">
        <f t="shared" si="3"/>
        <v>139831.7371875</v>
      </c>
      <c r="E22" s="15">
        <f t="shared" si="3"/>
        <v>204655.46737499998</v>
      </c>
      <c r="F22" s="15">
        <f t="shared" si="3"/>
        <v>269317.54237500002</v>
      </c>
      <c r="G22" s="15">
        <f t="shared" si="3"/>
        <v>333979.61737499997</v>
      </c>
      <c r="H22" s="15">
        <f t="shared" si="3"/>
        <v>398641.69237500004</v>
      </c>
      <c r="I22" s="15">
        <f t="shared" si="3"/>
        <v>463303.767375</v>
      </c>
      <c r="J22" s="15">
        <f t="shared" si="3"/>
        <v>527965.84237500001</v>
      </c>
      <c r="K22" s="27">
        <f>노령연금!B20</f>
        <v>410000</v>
      </c>
      <c r="L22" s="31"/>
      <c r="M22" s="31"/>
      <c r="N22" s="31"/>
      <c r="O22" s="31"/>
      <c r="P22" s="31"/>
      <c r="Q22" s="31"/>
      <c r="R22" s="31"/>
    </row>
    <row r="23" spans="3:18" ht="30" customHeight="1">
      <c r="C23" s="14">
        <f>노령연금!B21</f>
        <v>420000</v>
      </c>
      <c r="D23" s="15">
        <f t="shared" si="3"/>
        <v>140372.3621875</v>
      </c>
      <c r="E23" s="15">
        <f t="shared" si="3"/>
        <v>205446.71737499998</v>
      </c>
      <c r="F23" s="15">
        <f t="shared" si="3"/>
        <v>270358.79237500002</v>
      </c>
      <c r="G23" s="15">
        <f t="shared" si="3"/>
        <v>335270.86737499997</v>
      </c>
      <c r="H23" s="15">
        <f t="shared" si="3"/>
        <v>400182.94237500004</v>
      </c>
      <c r="I23" s="15">
        <f t="shared" si="3"/>
        <v>465095.01737500005</v>
      </c>
      <c r="J23" s="15">
        <f t="shared" si="3"/>
        <v>530007.09237500001</v>
      </c>
      <c r="K23" s="27">
        <f>노령연금!B21</f>
        <v>420000</v>
      </c>
      <c r="L23" s="31"/>
      <c r="M23" s="31"/>
      <c r="N23" s="31"/>
      <c r="O23" s="31"/>
      <c r="P23" s="31"/>
      <c r="Q23" s="31"/>
      <c r="R23" s="31"/>
    </row>
    <row r="24" spans="3:18" ht="30" customHeight="1">
      <c r="C24" s="14">
        <f>노령연금!B22</f>
        <v>430000</v>
      </c>
      <c r="D24" s="15">
        <f t="shared" si="3"/>
        <v>140912.9871875</v>
      </c>
      <c r="E24" s="15">
        <f t="shared" si="3"/>
        <v>206237.96737499998</v>
      </c>
      <c r="F24" s="15">
        <f t="shared" si="3"/>
        <v>271400.04237500002</v>
      </c>
      <c r="G24" s="15">
        <f t="shared" si="3"/>
        <v>336562.11737499997</v>
      </c>
      <c r="H24" s="15">
        <f t="shared" si="3"/>
        <v>401724.19237500004</v>
      </c>
      <c r="I24" s="15">
        <f t="shared" si="3"/>
        <v>466886.26737500005</v>
      </c>
      <c r="J24" s="15">
        <f t="shared" si="3"/>
        <v>532048.34237500001</v>
      </c>
      <c r="K24" s="27">
        <f>노령연금!B22</f>
        <v>430000</v>
      </c>
      <c r="L24" s="31"/>
      <c r="M24" s="31"/>
      <c r="N24" s="31"/>
      <c r="O24" s="31"/>
      <c r="P24" s="31"/>
      <c r="Q24" s="31"/>
      <c r="R24" s="31"/>
    </row>
    <row r="25" spans="3:18" ht="30" customHeight="1">
      <c r="C25" s="14">
        <f>노령연금!B23</f>
        <v>440000</v>
      </c>
      <c r="D25" s="15">
        <f t="shared" si="3"/>
        <v>141453.6121875</v>
      </c>
      <c r="E25" s="15">
        <f t="shared" si="3"/>
        <v>207029.21737499998</v>
      </c>
      <c r="F25" s="15">
        <f t="shared" si="3"/>
        <v>272441.29237500002</v>
      </c>
      <c r="G25" s="15">
        <f t="shared" si="3"/>
        <v>337853.36737499997</v>
      </c>
      <c r="H25" s="15">
        <f t="shared" si="3"/>
        <v>403265.44237500004</v>
      </c>
      <c r="I25" s="15">
        <f t="shared" si="3"/>
        <v>468677.517375</v>
      </c>
      <c r="J25" s="15">
        <f t="shared" si="3"/>
        <v>534089.59237500001</v>
      </c>
      <c r="K25" s="27">
        <f>노령연금!B23</f>
        <v>440000</v>
      </c>
      <c r="L25" s="31"/>
      <c r="M25" s="31"/>
      <c r="N25" s="31"/>
      <c r="O25" s="31"/>
      <c r="P25" s="31"/>
      <c r="Q25" s="31"/>
      <c r="R25" s="31"/>
    </row>
    <row r="26" spans="3:18" ht="30" customHeight="1">
      <c r="C26" s="14">
        <f>노령연금!B24</f>
        <v>450000</v>
      </c>
      <c r="D26" s="15">
        <f t="shared" si="3"/>
        <v>141994.2371875</v>
      </c>
      <c r="E26" s="15">
        <f t="shared" si="3"/>
        <v>207820.46737499998</v>
      </c>
      <c r="F26" s="15">
        <f t="shared" si="3"/>
        <v>273482.54237500002</v>
      </c>
      <c r="G26" s="15">
        <f t="shared" si="3"/>
        <v>339144.61737499997</v>
      </c>
      <c r="H26" s="15">
        <f t="shared" si="3"/>
        <v>404806.69237500004</v>
      </c>
      <c r="I26" s="15">
        <f t="shared" si="3"/>
        <v>470468.767375</v>
      </c>
      <c r="J26" s="15">
        <f t="shared" si="3"/>
        <v>536130.84237500001</v>
      </c>
      <c r="K26" s="27">
        <f>노령연금!B24</f>
        <v>450000</v>
      </c>
      <c r="L26" s="31"/>
      <c r="M26" s="31"/>
      <c r="N26" s="31"/>
      <c r="O26" s="31"/>
      <c r="P26" s="31"/>
      <c r="Q26" s="31"/>
      <c r="R26" s="31"/>
    </row>
    <row r="27" spans="3:18" ht="30" customHeight="1">
      <c r="C27" s="14">
        <f>노령연금!B25</f>
        <v>460000</v>
      </c>
      <c r="D27" s="15">
        <f t="shared" si="3"/>
        <v>142534.8621875</v>
      </c>
      <c r="E27" s="15">
        <f t="shared" si="3"/>
        <v>208611.71737499998</v>
      </c>
      <c r="F27" s="15">
        <f t="shared" si="3"/>
        <v>274523.79237500002</v>
      </c>
      <c r="G27" s="15">
        <f t="shared" si="3"/>
        <v>340435.86737499997</v>
      </c>
      <c r="H27" s="15">
        <f t="shared" si="3"/>
        <v>406347.94237500004</v>
      </c>
      <c r="I27" s="15">
        <f t="shared" si="3"/>
        <v>472260.017375</v>
      </c>
      <c r="J27" s="15">
        <f t="shared" si="3"/>
        <v>538172.09237500001</v>
      </c>
      <c r="K27" s="27">
        <f>노령연금!B25</f>
        <v>460000</v>
      </c>
      <c r="L27" s="31"/>
      <c r="M27" s="31"/>
      <c r="N27" s="31"/>
      <c r="O27" s="31"/>
      <c r="P27" s="31"/>
      <c r="Q27" s="31"/>
      <c r="R27" s="31"/>
    </row>
    <row r="28" spans="3:18" ht="30" customHeight="1">
      <c r="C28" s="14">
        <f>노령연금!B26</f>
        <v>470000</v>
      </c>
      <c r="D28" s="15">
        <f t="shared" si="3"/>
        <v>143075.4871875</v>
      </c>
      <c r="E28" s="15">
        <f t="shared" si="3"/>
        <v>209402.96737499998</v>
      </c>
      <c r="F28" s="15">
        <f t="shared" si="3"/>
        <v>275565.04237500002</v>
      </c>
      <c r="G28" s="15">
        <f t="shared" si="3"/>
        <v>341727.11737499997</v>
      </c>
      <c r="H28" s="15">
        <f t="shared" si="3"/>
        <v>407889.19237500004</v>
      </c>
      <c r="I28" s="15">
        <f t="shared" si="3"/>
        <v>474051.267375</v>
      </c>
      <c r="J28" s="15">
        <f t="shared" si="3"/>
        <v>540213.34237500001</v>
      </c>
      <c r="K28" s="27">
        <f>노령연금!B26</f>
        <v>470000</v>
      </c>
      <c r="L28" s="31"/>
      <c r="M28" s="31"/>
      <c r="N28" s="31"/>
      <c r="O28" s="31"/>
      <c r="P28" s="31"/>
      <c r="Q28" s="31"/>
      <c r="R28" s="31"/>
    </row>
    <row r="29" spans="3:18" ht="30" customHeight="1">
      <c r="C29" s="14">
        <f>노령연금!B27</f>
        <v>480000</v>
      </c>
      <c r="D29" s="15">
        <f t="shared" ref="D29:J38" si="4">(($D$431*($C$6+$C29)*E$431/E$443)+($D$432*($C$6+$C29)*E$432/E$443)+($D$433*($C$6+$C29)*E$433/E$443)+($D$434*($C$6+$C29)*E$434/E$443)+($D$435*($C$6+$C29)*E$435/E$443)+($D$436*($C$6+$C29)*E$436/E$443)+($D$437*($C$6+$C29)*E$437/E$443)+($D$438*($C$6+$C29)*E$438/E$443)+($D$439*($C$6+$C29)*E$439/E$443)+($D$440*($C$6+$C29)*E$440/E$443)+($D$441*($C$6+$C29)*E$441/E$443)+($D$442*($C$6+$C29)*E$442/E$443))*E$443*12/240/12</f>
        <v>143616.1121875</v>
      </c>
      <c r="E29" s="15">
        <f t="shared" si="4"/>
        <v>210194.21737499998</v>
      </c>
      <c r="F29" s="15">
        <f t="shared" si="4"/>
        <v>276606.29237500002</v>
      </c>
      <c r="G29" s="15">
        <f t="shared" si="4"/>
        <v>343018.36737499997</v>
      </c>
      <c r="H29" s="15">
        <f t="shared" si="4"/>
        <v>409430.44237500004</v>
      </c>
      <c r="I29" s="15">
        <f t="shared" si="4"/>
        <v>475842.517375</v>
      </c>
      <c r="J29" s="15">
        <f t="shared" si="4"/>
        <v>542254.59237500001</v>
      </c>
      <c r="K29" s="27">
        <f>노령연금!B27</f>
        <v>480000</v>
      </c>
      <c r="L29" s="31"/>
      <c r="M29" s="31"/>
      <c r="N29" s="31"/>
      <c r="O29" s="31"/>
      <c r="P29" s="31"/>
      <c r="Q29" s="31"/>
      <c r="R29" s="31"/>
    </row>
    <row r="30" spans="3:18" ht="30" customHeight="1">
      <c r="C30" s="14">
        <f>노령연금!B28</f>
        <v>490000</v>
      </c>
      <c r="D30" s="15">
        <f t="shared" si="4"/>
        <v>144156.7371875</v>
      </c>
      <c r="E30" s="15">
        <f t="shared" si="4"/>
        <v>210985.46737499998</v>
      </c>
      <c r="F30" s="15">
        <f t="shared" si="4"/>
        <v>277647.54237500002</v>
      </c>
      <c r="G30" s="15">
        <f t="shared" si="4"/>
        <v>344309.61737499997</v>
      </c>
      <c r="H30" s="15">
        <f t="shared" si="4"/>
        <v>410971.69237500004</v>
      </c>
      <c r="I30" s="15">
        <f t="shared" si="4"/>
        <v>477633.76737500005</v>
      </c>
      <c r="J30" s="15">
        <f t="shared" si="4"/>
        <v>544295.84237500001</v>
      </c>
      <c r="K30" s="27">
        <f>노령연금!B28</f>
        <v>490000</v>
      </c>
      <c r="L30" s="31"/>
      <c r="M30" s="31"/>
      <c r="N30" s="31"/>
      <c r="O30" s="31"/>
      <c r="P30" s="31"/>
      <c r="Q30" s="31"/>
      <c r="R30" s="31"/>
    </row>
    <row r="31" spans="3:18" ht="30" customHeight="1">
      <c r="C31" s="14">
        <f>노령연금!B29</f>
        <v>500000</v>
      </c>
      <c r="D31" s="15">
        <f t="shared" si="4"/>
        <v>144697.3621875</v>
      </c>
      <c r="E31" s="15">
        <f t="shared" si="4"/>
        <v>211776.71737499998</v>
      </c>
      <c r="F31" s="15">
        <f t="shared" si="4"/>
        <v>278688.79237500002</v>
      </c>
      <c r="G31" s="15">
        <f t="shared" si="4"/>
        <v>345600.86737499997</v>
      </c>
      <c r="H31" s="15">
        <f t="shared" si="4"/>
        <v>412512.94237500004</v>
      </c>
      <c r="I31" s="15">
        <f t="shared" si="4"/>
        <v>479425.01737500005</v>
      </c>
      <c r="J31" s="15">
        <f t="shared" si="4"/>
        <v>546337.09237500001</v>
      </c>
      <c r="K31" s="27">
        <f>노령연금!B29</f>
        <v>500000</v>
      </c>
      <c r="L31" s="31"/>
      <c r="M31" s="31"/>
      <c r="N31" s="31"/>
      <c r="O31" s="31"/>
      <c r="P31" s="31"/>
      <c r="Q31" s="31"/>
      <c r="R31" s="31"/>
    </row>
    <row r="32" spans="3:18" ht="30" customHeight="1">
      <c r="C32" s="14">
        <f>노령연금!B30</f>
        <v>510000</v>
      </c>
      <c r="D32" s="15">
        <f t="shared" si="4"/>
        <v>145237.9871875</v>
      </c>
      <c r="E32" s="15">
        <f t="shared" si="4"/>
        <v>212567.96737499998</v>
      </c>
      <c r="F32" s="15">
        <f t="shared" si="4"/>
        <v>279730.04237500002</v>
      </c>
      <c r="G32" s="15">
        <f t="shared" si="4"/>
        <v>346892.11737499997</v>
      </c>
      <c r="H32" s="15">
        <f t="shared" si="4"/>
        <v>414054.19237500004</v>
      </c>
      <c r="I32" s="15">
        <f t="shared" si="4"/>
        <v>481216.267375</v>
      </c>
      <c r="J32" s="15">
        <f t="shared" si="4"/>
        <v>548378.34237500001</v>
      </c>
      <c r="K32" s="27">
        <f>노령연금!B30</f>
        <v>510000</v>
      </c>
      <c r="L32" s="31"/>
      <c r="M32" s="31"/>
      <c r="N32" s="31"/>
      <c r="O32" s="31"/>
      <c r="P32" s="31"/>
      <c r="Q32" s="31"/>
      <c r="R32" s="31"/>
    </row>
    <row r="33" spans="3:18" ht="30" customHeight="1">
      <c r="C33" s="14">
        <f>노령연금!B31</f>
        <v>520000</v>
      </c>
      <c r="D33" s="15">
        <f t="shared" si="4"/>
        <v>145778.6121875</v>
      </c>
      <c r="E33" s="15">
        <f t="shared" si="4"/>
        <v>213359.21737499998</v>
      </c>
      <c r="F33" s="15">
        <f t="shared" si="4"/>
        <v>280771.29237500002</v>
      </c>
      <c r="G33" s="15">
        <f t="shared" si="4"/>
        <v>348183.36737499997</v>
      </c>
      <c r="H33" s="15">
        <f t="shared" si="4"/>
        <v>415595.44237500004</v>
      </c>
      <c r="I33" s="15">
        <f t="shared" si="4"/>
        <v>483007.517375</v>
      </c>
      <c r="J33" s="15">
        <f t="shared" si="4"/>
        <v>550419.59237500001</v>
      </c>
      <c r="K33" s="27">
        <f>노령연금!B31</f>
        <v>520000</v>
      </c>
      <c r="L33" s="31"/>
      <c r="M33" s="31"/>
      <c r="N33" s="31"/>
      <c r="O33" s="31"/>
      <c r="P33" s="31"/>
      <c r="Q33" s="31"/>
      <c r="R33" s="31"/>
    </row>
    <row r="34" spans="3:18" ht="30" customHeight="1">
      <c r="C34" s="14">
        <f>노령연금!B32</f>
        <v>530000</v>
      </c>
      <c r="D34" s="15">
        <f t="shared" si="4"/>
        <v>146319.2371875</v>
      </c>
      <c r="E34" s="15">
        <f t="shared" si="4"/>
        <v>214150.46737499998</v>
      </c>
      <c r="F34" s="15">
        <f t="shared" si="4"/>
        <v>281812.54237500002</v>
      </c>
      <c r="G34" s="15">
        <f t="shared" si="4"/>
        <v>349474.61737499997</v>
      </c>
      <c r="H34" s="15">
        <f t="shared" si="4"/>
        <v>417136.69237500004</v>
      </c>
      <c r="I34" s="15">
        <f t="shared" si="4"/>
        <v>484798.767375</v>
      </c>
      <c r="J34" s="15">
        <f t="shared" si="4"/>
        <v>552460.84237500001</v>
      </c>
      <c r="K34" s="27">
        <f>노령연금!B32</f>
        <v>530000</v>
      </c>
      <c r="L34" s="31"/>
      <c r="M34" s="31"/>
      <c r="N34" s="31"/>
      <c r="O34" s="31"/>
      <c r="P34" s="31"/>
      <c r="Q34" s="31"/>
      <c r="R34" s="31"/>
    </row>
    <row r="35" spans="3:18" ht="30" customHeight="1">
      <c r="C35" s="14">
        <f>노령연금!B33</f>
        <v>540000</v>
      </c>
      <c r="D35" s="15">
        <f t="shared" si="4"/>
        <v>146859.8621875</v>
      </c>
      <c r="E35" s="15">
        <f t="shared" si="4"/>
        <v>214941.71737499998</v>
      </c>
      <c r="F35" s="15">
        <f t="shared" si="4"/>
        <v>282853.79237500002</v>
      </c>
      <c r="G35" s="15">
        <f t="shared" si="4"/>
        <v>350765.86737499997</v>
      </c>
      <c r="H35" s="15">
        <f t="shared" si="4"/>
        <v>418677.94237500004</v>
      </c>
      <c r="I35" s="15">
        <f t="shared" si="4"/>
        <v>486590.017375</v>
      </c>
      <c r="J35" s="15">
        <f t="shared" si="4"/>
        <v>554502.09237500001</v>
      </c>
      <c r="K35" s="27">
        <f>노령연금!B33</f>
        <v>540000</v>
      </c>
      <c r="L35" s="31"/>
      <c r="M35" s="31"/>
      <c r="N35" s="31"/>
      <c r="O35" s="31"/>
      <c r="P35" s="31"/>
      <c r="Q35" s="31"/>
      <c r="R35" s="31"/>
    </row>
    <row r="36" spans="3:18" ht="30" customHeight="1">
      <c r="C36" s="14">
        <f>노령연금!B34</f>
        <v>550000</v>
      </c>
      <c r="D36" s="15">
        <f t="shared" si="4"/>
        <v>147400.4871875</v>
      </c>
      <c r="E36" s="15">
        <f t="shared" si="4"/>
        <v>215732.96737499998</v>
      </c>
      <c r="F36" s="15">
        <f t="shared" si="4"/>
        <v>283895.04237500002</v>
      </c>
      <c r="G36" s="15">
        <f t="shared" si="4"/>
        <v>352057.11737499997</v>
      </c>
      <c r="H36" s="15">
        <f t="shared" si="4"/>
        <v>420219.19237500004</v>
      </c>
      <c r="I36" s="15">
        <f t="shared" si="4"/>
        <v>488381.267375</v>
      </c>
      <c r="J36" s="15">
        <f t="shared" si="4"/>
        <v>556543.34237500001</v>
      </c>
      <c r="K36" s="27">
        <f>노령연금!B34</f>
        <v>550000</v>
      </c>
      <c r="L36" s="31"/>
      <c r="M36" s="31"/>
      <c r="N36" s="31"/>
      <c r="O36" s="31"/>
      <c r="P36" s="31"/>
      <c r="Q36" s="31"/>
      <c r="R36" s="31"/>
    </row>
    <row r="37" spans="3:18" ht="30" customHeight="1">
      <c r="C37" s="14">
        <f>노령연금!B35</f>
        <v>560000</v>
      </c>
      <c r="D37" s="15">
        <f t="shared" si="4"/>
        <v>147941.1121875</v>
      </c>
      <c r="E37" s="15">
        <f t="shared" si="4"/>
        <v>216524.21737499998</v>
      </c>
      <c r="F37" s="15">
        <f t="shared" si="4"/>
        <v>284936.29237500002</v>
      </c>
      <c r="G37" s="15">
        <f t="shared" si="4"/>
        <v>353348.36737499997</v>
      </c>
      <c r="H37" s="15">
        <f t="shared" si="4"/>
        <v>421760.44237500004</v>
      </c>
      <c r="I37" s="15">
        <f t="shared" si="4"/>
        <v>490172.51737500005</v>
      </c>
      <c r="J37" s="15">
        <f t="shared" si="4"/>
        <v>558584.59237500001</v>
      </c>
      <c r="K37" s="27">
        <f>노령연금!B35</f>
        <v>560000</v>
      </c>
      <c r="L37" s="31"/>
      <c r="M37" s="31"/>
      <c r="N37" s="31"/>
      <c r="O37" s="31"/>
      <c r="P37" s="31"/>
      <c r="Q37" s="31"/>
      <c r="R37" s="31"/>
    </row>
    <row r="38" spans="3:18" ht="30" customHeight="1">
      <c r="C38" s="14">
        <f>노령연금!B36</f>
        <v>570000</v>
      </c>
      <c r="D38" s="15">
        <f t="shared" si="4"/>
        <v>148481.7371875</v>
      </c>
      <c r="E38" s="15">
        <f t="shared" si="4"/>
        <v>217315.46737499998</v>
      </c>
      <c r="F38" s="15">
        <f t="shared" si="4"/>
        <v>285977.54237500002</v>
      </c>
      <c r="G38" s="15">
        <f t="shared" si="4"/>
        <v>354639.61737499997</v>
      </c>
      <c r="H38" s="15">
        <f t="shared" si="4"/>
        <v>423301.69237500004</v>
      </c>
      <c r="I38" s="15">
        <f t="shared" si="4"/>
        <v>491963.76737500005</v>
      </c>
      <c r="J38" s="15">
        <f t="shared" si="4"/>
        <v>560625.84237500012</v>
      </c>
      <c r="K38" s="27">
        <f>노령연금!B36</f>
        <v>570000</v>
      </c>
      <c r="L38" s="31"/>
      <c r="M38" s="31"/>
      <c r="N38" s="31"/>
      <c r="O38" s="31"/>
      <c r="P38" s="31"/>
      <c r="Q38" s="31"/>
      <c r="R38" s="31"/>
    </row>
    <row r="39" spans="3:18" ht="30" customHeight="1">
      <c r="C39" s="14">
        <f>노령연금!B37</f>
        <v>580000</v>
      </c>
      <c r="D39" s="15">
        <f t="shared" ref="D39:J48" si="5">(($D$431*($C$6+$C39)*E$431/E$443)+($D$432*($C$6+$C39)*E$432/E$443)+($D$433*($C$6+$C39)*E$433/E$443)+($D$434*($C$6+$C39)*E$434/E$443)+($D$435*($C$6+$C39)*E$435/E$443)+($D$436*($C$6+$C39)*E$436/E$443)+($D$437*($C$6+$C39)*E$437/E$443)+($D$438*($C$6+$C39)*E$438/E$443)+($D$439*($C$6+$C39)*E$439/E$443)+($D$440*($C$6+$C39)*E$440/E$443)+($D$441*($C$6+$C39)*E$441/E$443)+($D$442*($C$6+$C39)*E$442/E$443))*E$443*12/240/12</f>
        <v>149022.3621875</v>
      </c>
      <c r="E39" s="15">
        <f t="shared" si="5"/>
        <v>218106.71737499998</v>
      </c>
      <c r="F39" s="15">
        <f t="shared" si="5"/>
        <v>287018.79237500002</v>
      </c>
      <c r="G39" s="15">
        <f t="shared" si="5"/>
        <v>355930.86737499997</v>
      </c>
      <c r="H39" s="15">
        <f t="shared" si="5"/>
        <v>424842.94237500004</v>
      </c>
      <c r="I39" s="15">
        <f t="shared" si="5"/>
        <v>493755.017375</v>
      </c>
      <c r="J39" s="15">
        <f t="shared" si="5"/>
        <v>562667.09237500012</v>
      </c>
      <c r="K39" s="27">
        <f>노령연금!B37</f>
        <v>580000</v>
      </c>
      <c r="L39" s="31"/>
      <c r="M39" s="31"/>
      <c r="N39" s="31"/>
      <c r="O39" s="31"/>
      <c r="P39" s="31"/>
      <c r="Q39" s="31"/>
      <c r="R39" s="31"/>
    </row>
    <row r="40" spans="3:18" ht="30" customHeight="1">
      <c r="C40" s="14">
        <f>노령연금!B38</f>
        <v>590000</v>
      </c>
      <c r="D40" s="15">
        <f t="shared" si="5"/>
        <v>149562.9871875</v>
      </c>
      <c r="E40" s="15">
        <f t="shared" si="5"/>
        <v>218897.96737499998</v>
      </c>
      <c r="F40" s="15">
        <f t="shared" si="5"/>
        <v>288060.04237500002</v>
      </c>
      <c r="G40" s="15">
        <f t="shared" si="5"/>
        <v>357222.11737499997</v>
      </c>
      <c r="H40" s="15">
        <f t="shared" si="5"/>
        <v>426384.19237500004</v>
      </c>
      <c r="I40" s="15">
        <f t="shared" si="5"/>
        <v>495546.26737500005</v>
      </c>
      <c r="J40" s="15">
        <f t="shared" si="5"/>
        <v>564708.34237500012</v>
      </c>
      <c r="K40" s="27">
        <f>노령연금!B38</f>
        <v>590000</v>
      </c>
      <c r="L40" s="31"/>
      <c r="M40" s="31"/>
      <c r="N40" s="31"/>
      <c r="O40" s="31"/>
      <c r="P40" s="31"/>
      <c r="Q40" s="31"/>
      <c r="R40" s="31"/>
    </row>
    <row r="41" spans="3:18" ht="30" customHeight="1">
      <c r="C41" s="14">
        <f>노령연금!B39</f>
        <v>600000</v>
      </c>
      <c r="D41" s="15">
        <f t="shared" si="5"/>
        <v>150103.6121875</v>
      </c>
      <c r="E41" s="15">
        <f t="shared" si="5"/>
        <v>219689.21737499998</v>
      </c>
      <c r="F41" s="15">
        <f t="shared" si="5"/>
        <v>289101.29237500002</v>
      </c>
      <c r="G41" s="15">
        <f t="shared" si="5"/>
        <v>358513.36737499997</v>
      </c>
      <c r="H41" s="15">
        <f t="shared" si="5"/>
        <v>427925.44237500004</v>
      </c>
      <c r="I41" s="15">
        <f t="shared" si="5"/>
        <v>497337.517375</v>
      </c>
      <c r="J41" s="15">
        <f t="shared" si="5"/>
        <v>566749.59237500012</v>
      </c>
      <c r="K41" s="27">
        <f>노령연금!B39</f>
        <v>600000</v>
      </c>
      <c r="L41" s="31"/>
      <c r="M41" s="31"/>
      <c r="N41" s="31"/>
      <c r="O41" s="31"/>
      <c r="P41" s="31"/>
      <c r="Q41" s="31"/>
      <c r="R41" s="31"/>
    </row>
    <row r="42" spans="3:18" ht="30" customHeight="1">
      <c r="C42" s="14">
        <f>노령연금!B40</f>
        <v>610000</v>
      </c>
      <c r="D42" s="15">
        <f t="shared" si="5"/>
        <v>150644.2371875</v>
      </c>
      <c r="E42" s="15">
        <f t="shared" si="5"/>
        <v>220480.46737499998</v>
      </c>
      <c r="F42" s="15">
        <f t="shared" si="5"/>
        <v>290142.54237500002</v>
      </c>
      <c r="G42" s="15">
        <f t="shared" si="5"/>
        <v>359804.61737499997</v>
      </c>
      <c r="H42" s="15">
        <f t="shared" si="5"/>
        <v>429466.69237500004</v>
      </c>
      <c r="I42" s="15">
        <f t="shared" si="5"/>
        <v>499128.767375</v>
      </c>
      <c r="J42" s="15">
        <f t="shared" si="5"/>
        <v>568790.84237500012</v>
      </c>
      <c r="K42" s="27">
        <f>노령연금!B40</f>
        <v>610000</v>
      </c>
      <c r="L42" s="31"/>
      <c r="M42" s="31"/>
      <c r="N42" s="31"/>
      <c r="O42" s="31"/>
      <c r="P42" s="31"/>
      <c r="Q42" s="31"/>
      <c r="R42" s="31"/>
    </row>
    <row r="43" spans="3:18" ht="30" customHeight="1">
      <c r="C43" s="14">
        <f>노령연금!B41</f>
        <v>620000</v>
      </c>
      <c r="D43" s="15">
        <f t="shared" si="5"/>
        <v>151184.8621875</v>
      </c>
      <c r="E43" s="15">
        <f t="shared" si="5"/>
        <v>221271.71737499998</v>
      </c>
      <c r="F43" s="15">
        <f t="shared" si="5"/>
        <v>291183.79237500002</v>
      </c>
      <c r="G43" s="15">
        <f t="shared" si="5"/>
        <v>361095.86737499997</v>
      </c>
      <c r="H43" s="15">
        <f t="shared" si="5"/>
        <v>431007.94237500004</v>
      </c>
      <c r="I43" s="15">
        <f t="shared" si="5"/>
        <v>500920.017375</v>
      </c>
      <c r="J43" s="15">
        <f t="shared" si="5"/>
        <v>570832.09237500012</v>
      </c>
      <c r="K43" s="27">
        <f>노령연금!B41</f>
        <v>620000</v>
      </c>
      <c r="L43" s="31"/>
      <c r="M43" s="31"/>
      <c r="N43" s="31"/>
      <c r="O43" s="31"/>
      <c r="P43" s="31"/>
      <c r="Q43" s="31"/>
      <c r="R43" s="31"/>
    </row>
    <row r="44" spans="3:18" ht="30" customHeight="1">
      <c r="C44" s="14">
        <f>노령연금!B42</f>
        <v>630000</v>
      </c>
      <c r="D44" s="15">
        <f t="shared" si="5"/>
        <v>151725.4871875</v>
      </c>
      <c r="E44" s="15">
        <f t="shared" si="5"/>
        <v>222062.96737499998</v>
      </c>
      <c r="F44" s="15">
        <f t="shared" si="5"/>
        <v>292225.04237500002</v>
      </c>
      <c r="G44" s="15">
        <f t="shared" si="5"/>
        <v>362387.11737499997</v>
      </c>
      <c r="H44" s="15">
        <f t="shared" si="5"/>
        <v>432549.19237500004</v>
      </c>
      <c r="I44" s="15">
        <f t="shared" si="5"/>
        <v>502711.26737500005</v>
      </c>
      <c r="J44" s="15">
        <f t="shared" si="5"/>
        <v>572873.34237500012</v>
      </c>
      <c r="K44" s="27">
        <f>노령연금!B42</f>
        <v>630000</v>
      </c>
      <c r="L44" s="31"/>
      <c r="M44" s="31"/>
      <c r="N44" s="31"/>
      <c r="O44" s="31"/>
      <c r="P44" s="31"/>
      <c r="Q44" s="31"/>
      <c r="R44" s="31"/>
    </row>
    <row r="45" spans="3:18" ht="30" customHeight="1">
      <c r="C45" s="14">
        <f>노령연금!B43</f>
        <v>640000</v>
      </c>
      <c r="D45" s="15">
        <f t="shared" si="5"/>
        <v>152266.1121875</v>
      </c>
      <c r="E45" s="15">
        <f t="shared" si="5"/>
        <v>222854.21737499998</v>
      </c>
      <c r="F45" s="15">
        <f t="shared" si="5"/>
        <v>293266.29237500002</v>
      </c>
      <c r="G45" s="15">
        <f t="shared" si="5"/>
        <v>363678.36737499997</v>
      </c>
      <c r="H45" s="15">
        <f t="shared" si="5"/>
        <v>434090.44237500004</v>
      </c>
      <c r="I45" s="15">
        <f t="shared" si="5"/>
        <v>504502.51737500005</v>
      </c>
      <c r="J45" s="15">
        <f t="shared" si="5"/>
        <v>574914.59237500012</v>
      </c>
      <c r="K45" s="27">
        <f>노령연금!B43</f>
        <v>640000</v>
      </c>
      <c r="L45" s="31"/>
      <c r="M45" s="31"/>
      <c r="N45" s="31"/>
      <c r="O45" s="31"/>
      <c r="P45" s="31"/>
      <c r="Q45" s="31"/>
      <c r="R45" s="31"/>
    </row>
    <row r="46" spans="3:18" ht="30" customHeight="1">
      <c r="C46" s="14">
        <f>노령연금!B44</f>
        <v>650000</v>
      </c>
      <c r="D46" s="15">
        <f t="shared" si="5"/>
        <v>152806.7371875</v>
      </c>
      <c r="E46" s="15">
        <f t="shared" si="5"/>
        <v>223645.46737499998</v>
      </c>
      <c r="F46" s="15">
        <f t="shared" si="5"/>
        <v>294307.54237500002</v>
      </c>
      <c r="G46" s="15">
        <f t="shared" si="5"/>
        <v>364969.61737499997</v>
      </c>
      <c r="H46" s="15">
        <f t="shared" si="5"/>
        <v>435631.69237500004</v>
      </c>
      <c r="I46" s="15">
        <f t="shared" si="5"/>
        <v>506293.767375</v>
      </c>
      <c r="J46" s="15">
        <f t="shared" si="5"/>
        <v>576955.84237500012</v>
      </c>
      <c r="K46" s="27">
        <f>노령연금!B44</f>
        <v>650000</v>
      </c>
      <c r="L46" s="31"/>
      <c r="M46" s="31"/>
      <c r="N46" s="31"/>
      <c r="O46" s="31"/>
      <c r="P46" s="31"/>
      <c r="Q46" s="31"/>
      <c r="R46" s="31"/>
    </row>
    <row r="47" spans="3:18" ht="30" customHeight="1">
      <c r="C47" s="14">
        <f>노령연금!B45</f>
        <v>660000</v>
      </c>
      <c r="D47" s="15">
        <f t="shared" si="5"/>
        <v>153347.3621875</v>
      </c>
      <c r="E47" s="15">
        <f t="shared" si="5"/>
        <v>224436.71737499998</v>
      </c>
      <c r="F47" s="15">
        <f t="shared" si="5"/>
        <v>295348.79237500002</v>
      </c>
      <c r="G47" s="15">
        <f t="shared" si="5"/>
        <v>366260.86737499997</v>
      </c>
      <c r="H47" s="15">
        <f t="shared" si="5"/>
        <v>437172.94237500004</v>
      </c>
      <c r="I47" s="15">
        <f t="shared" si="5"/>
        <v>508085.01737500005</v>
      </c>
      <c r="J47" s="15">
        <f t="shared" si="5"/>
        <v>578997.09237500012</v>
      </c>
      <c r="K47" s="27">
        <f>노령연금!B45</f>
        <v>660000</v>
      </c>
      <c r="L47" s="31"/>
      <c r="M47" s="31"/>
      <c r="N47" s="31"/>
      <c r="O47" s="31"/>
      <c r="P47" s="31"/>
      <c r="Q47" s="31"/>
      <c r="R47" s="31"/>
    </row>
    <row r="48" spans="3:18" ht="30" customHeight="1">
      <c r="C48" s="14">
        <f>노령연금!B46</f>
        <v>670000</v>
      </c>
      <c r="D48" s="15">
        <f t="shared" si="5"/>
        <v>153887.9871875</v>
      </c>
      <c r="E48" s="15">
        <f t="shared" si="5"/>
        <v>225227.96737499998</v>
      </c>
      <c r="F48" s="15">
        <f t="shared" si="5"/>
        <v>296390.04237500002</v>
      </c>
      <c r="G48" s="15">
        <f t="shared" si="5"/>
        <v>367552.11737499991</v>
      </c>
      <c r="H48" s="15">
        <f t="shared" si="5"/>
        <v>438714.19237500004</v>
      </c>
      <c r="I48" s="15">
        <f t="shared" si="5"/>
        <v>509876.26737500005</v>
      </c>
      <c r="J48" s="15">
        <f t="shared" si="5"/>
        <v>581038.34237500012</v>
      </c>
      <c r="K48" s="27">
        <f>노령연금!B46</f>
        <v>670000</v>
      </c>
      <c r="L48" s="31"/>
      <c r="M48" s="31"/>
      <c r="N48" s="31"/>
      <c r="O48" s="31"/>
      <c r="P48" s="31"/>
      <c r="Q48" s="31"/>
      <c r="R48" s="31"/>
    </row>
    <row r="49" spans="3:18" ht="30" customHeight="1">
      <c r="C49" s="14">
        <f>노령연금!B47</f>
        <v>680000</v>
      </c>
      <c r="D49" s="15">
        <f t="shared" ref="D49:J58" si="6">(($D$431*($C$6+$C49)*E$431/E$443)+($D$432*($C$6+$C49)*E$432/E$443)+($D$433*($C$6+$C49)*E$433/E$443)+($D$434*($C$6+$C49)*E$434/E$443)+($D$435*($C$6+$C49)*E$435/E$443)+($D$436*($C$6+$C49)*E$436/E$443)+($D$437*($C$6+$C49)*E$437/E$443)+($D$438*($C$6+$C49)*E$438/E$443)+($D$439*($C$6+$C49)*E$439/E$443)+($D$440*($C$6+$C49)*E$440/E$443)+($D$441*($C$6+$C49)*E$441/E$443)+($D$442*($C$6+$C49)*E$442/E$443))*E$443*12/240/12</f>
        <v>154428.6121875</v>
      </c>
      <c r="E49" s="15">
        <f t="shared" si="6"/>
        <v>226019.21737499998</v>
      </c>
      <c r="F49" s="15">
        <f t="shared" si="6"/>
        <v>297431.29237500002</v>
      </c>
      <c r="G49" s="15">
        <f t="shared" si="6"/>
        <v>368843.36737499991</v>
      </c>
      <c r="H49" s="15">
        <f t="shared" si="6"/>
        <v>440255.44237500004</v>
      </c>
      <c r="I49" s="15">
        <f t="shared" si="6"/>
        <v>511667.517375</v>
      </c>
      <c r="J49" s="15">
        <f t="shared" si="6"/>
        <v>583079.59237500012</v>
      </c>
      <c r="K49" s="27">
        <f>노령연금!B47</f>
        <v>680000</v>
      </c>
      <c r="L49" s="31"/>
      <c r="M49" s="31"/>
      <c r="N49" s="31"/>
      <c r="O49" s="31"/>
      <c r="P49" s="31"/>
      <c r="Q49" s="31"/>
      <c r="R49" s="31"/>
    </row>
    <row r="50" spans="3:18" ht="30" customHeight="1">
      <c r="C50" s="14">
        <f>노령연금!B48</f>
        <v>690000</v>
      </c>
      <c r="D50" s="15">
        <f t="shared" si="6"/>
        <v>154969.2371875</v>
      </c>
      <c r="E50" s="15">
        <f t="shared" si="6"/>
        <v>226810.46737499998</v>
      </c>
      <c r="F50" s="15">
        <f t="shared" si="6"/>
        <v>298472.54237500002</v>
      </c>
      <c r="G50" s="15">
        <f t="shared" si="6"/>
        <v>370134.61737499991</v>
      </c>
      <c r="H50" s="15">
        <f t="shared" si="6"/>
        <v>441796.69237500004</v>
      </c>
      <c r="I50" s="15">
        <f t="shared" si="6"/>
        <v>513458.767375</v>
      </c>
      <c r="J50" s="15">
        <f t="shared" si="6"/>
        <v>585120.84237500012</v>
      </c>
      <c r="K50" s="27">
        <f>노령연금!B48</f>
        <v>690000</v>
      </c>
      <c r="L50" s="31"/>
      <c r="M50" s="31"/>
      <c r="N50" s="31"/>
      <c r="O50" s="31"/>
      <c r="P50" s="31"/>
      <c r="Q50" s="31"/>
      <c r="R50" s="31"/>
    </row>
    <row r="51" spans="3:18" ht="30" customHeight="1">
      <c r="C51" s="14">
        <f>노령연금!B49</f>
        <v>700000</v>
      </c>
      <c r="D51" s="15">
        <f t="shared" si="6"/>
        <v>155509.8621875</v>
      </c>
      <c r="E51" s="15">
        <f t="shared" si="6"/>
        <v>227601.71737499998</v>
      </c>
      <c r="F51" s="15">
        <f t="shared" si="6"/>
        <v>299513.79237500002</v>
      </c>
      <c r="G51" s="15">
        <f t="shared" si="6"/>
        <v>371425.86737499991</v>
      </c>
      <c r="H51" s="15">
        <f t="shared" si="6"/>
        <v>443337.94237500004</v>
      </c>
      <c r="I51" s="15">
        <f t="shared" si="6"/>
        <v>515250.01737500005</v>
      </c>
      <c r="J51" s="15">
        <f t="shared" si="6"/>
        <v>587162.09237500012</v>
      </c>
      <c r="K51" s="27">
        <f>노령연금!B49</f>
        <v>700000</v>
      </c>
      <c r="L51" s="31"/>
      <c r="M51" s="31"/>
      <c r="N51" s="31"/>
      <c r="O51" s="31"/>
      <c r="P51" s="31"/>
      <c r="Q51" s="31"/>
      <c r="R51" s="31"/>
    </row>
    <row r="52" spans="3:18" ht="30" customHeight="1">
      <c r="C52" s="14">
        <f>노령연금!B50</f>
        <v>710000</v>
      </c>
      <c r="D52" s="15">
        <f t="shared" si="6"/>
        <v>156050.4871875</v>
      </c>
      <c r="E52" s="15">
        <f t="shared" si="6"/>
        <v>228392.96737499998</v>
      </c>
      <c r="F52" s="15">
        <f t="shared" si="6"/>
        <v>300555.04237500002</v>
      </c>
      <c r="G52" s="15">
        <f t="shared" si="6"/>
        <v>372717.11737499991</v>
      </c>
      <c r="H52" s="15">
        <f t="shared" si="6"/>
        <v>444879.19237500004</v>
      </c>
      <c r="I52" s="15">
        <f t="shared" si="6"/>
        <v>517041.26737500005</v>
      </c>
      <c r="J52" s="15">
        <f t="shared" si="6"/>
        <v>589203.34237500012</v>
      </c>
      <c r="K52" s="27">
        <f>노령연금!B50</f>
        <v>710000</v>
      </c>
      <c r="L52" s="31"/>
      <c r="M52" s="31"/>
      <c r="N52" s="31"/>
      <c r="O52" s="31"/>
      <c r="P52" s="31"/>
      <c r="Q52" s="31"/>
      <c r="R52" s="31"/>
    </row>
    <row r="53" spans="3:18" ht="30" customHeight="1">
      <c r="C53" s="14">
        <f>노령연금!B51</f>
        <v>720000</v>
      </c>
      <c r="D53" s="15">
        <f t="shared" si="6"/>
        <v>156591.1121875</v>
      </c>
      <c r="E53" s="15">
        <f t="shared" si="6"/>
        <v>229184.21737499998</v>
      </c>
      <c r="F53" s="15">
        <f t="shared" si="6"/>
        <v>301596.29237500002</v>
      </c>
      <c r="G53" s="15">
        <f t="shared" si="6"/>
        <v>374008.36737499997</v>
      </c>
      <c r="H53" s="15">
        <f t="shared" si="6"/>
        <v>446420.44237500004</v>
      </c>
      <c r="I53" s="15">
        <f t="shared" si="6"/>
        <v>518832.517375</v>
      </c>
      <c r="J53" s="15">
        <f t="shared" si="6"/>
        <v>591244.59237500012</v>
      </c>
      <c r="K53" s="27">
        <f>노령연금!B51</f>
        <v>720000</v>
      </c>
      <c r="L53" s="31"/>
      <c r="M53" s="31"/>
      <c r="N53" s="31"/>
      <c r="O53" s="31"/>
      <c r="P53" s="31"/>
      <c r="Q53" s="31"/>
      <c r="R53" s="31"/>
    </row>
    <row r="54" spans="3:18" ht="30" customHeight="1">
      <c r="C54" s="14">
        <f>노령연금!B52</f>
        <v>730000</v>
      </c>
      <c r="D54" s="15">
        <f t="shared" si="6"/>
        <v>157131.7371875</v>
      </c>
      <c r="E54" s="15">
        <f t="shared" si="6"/>
        <v>229975.46737499998</v>
      </c>
      <c r="F54" s="15">
        <f t="shared" si="6"/>
        <v>302637.54237500002</v>
      </c>
      <c r="G54" s="15">
        <f t="shared" si="6"/>
        <v>375299.61737499997</v>
      </c>
      <c r="H54" s="15">
        <f t="shared" si="6"/>
        <v>447961.69237500004</v>
      </c>
      <c r="I54" s="15">
        <f t="shared" si="6"/>
        <v>520623.76737500005</v>
      </c>
      <c r="J54" s="15">
        <f t="shared" si="6"/>
        <v>593285.84237500012</v>
      </c>
      <c r="K54" s="27">
        <f>노령연금!B52</f>
        <v>730000</v>
      </c>
      <c r="L54" s="31"/>
      <c r="M54" s="31"/>
      <c r="N54" s="31"/>
      <c r="O54" s="31"/>
      <c r="P54" s="31"/>
      <c r="Q54" s="31"/>
      <c r="R54" s="31"/>
    </row>
    <row r="55" spans="3:18" ht="30" customHeight="1">
      <c r="C55" s="14">
        <f>노령연금!B53</f>
        <v>740000</v>
      </c>
      <c r="D55" s="15">
        <f t="shared" si="6"/>
        <v>157672.3621875</v>
      </c>
      <c r="E55" s="15">
        <f t="shared" si="6"/>
        <v>230766.71737499998</v>
      </c>
      <c r="F55" s="15">
        <f t="shared" si="6"/>
        <v>303678.79237500002</v>
      </c>
      <c r="G55" s="15">
        <f t="shared" si="6"/>
        <v>376590.86737499997</v>
      </c>
      <c r="H55" s="15">
        <f t="shared" si="6"/>
        <v>449502.94237500004</v>
      </c>
      <c r="I55" s="15">
        <f t="shared" si="6"/>
        <v>522415.01737500005</v>
      </c>
      <c r="J55" s="15">
        <f t="shared" si="6"/>
        <v>595327.09237500012</v>
      </c>
      <c r="K55" s="27">
        <f>노령연금!B53</f>
        <v>740000</v>
      </c>
      <c r="L55" s="31"/>
      <c r="M55" s="31"/>
      <c r="N55" s="31"/>
      <c r="O55" s="31"/>
      <c r="P55" s="31"/>
      <c r="Q55" s="31"/>
      <c r="R55" s="31"/>
    </row>
    <row r="56" spans="3:18" ht="30" customHeight="1">
      <c r="C56" s="14">
        <f>노령연금!B54</f>
        <v>750000</v>
      </c>
      <c r="D56" s="15">
        <f t="shared" si="6"/>
        <v>158212.9871875</v>
      </c>
      <c r="E56" s="15">
        <f t="shared" si="6"/>
        <v>231557.96737499998</v>
      </c>
      <c r="F56" s="15">
        <f t="shared" si="6"/>
        <v>304720.04237500002</v>
      </c>
      <c r="G56" s="15">
        <f t="shared" si="6"/>
        <v>377882.11737499997</v>
      </c>
      <c r="H56" s="15">
        <f t="shared" si="6"/>
        <v>451044.19237500004</v>
      </c>
      <c r="I56" s="15">
        <f t="shared" si="6"/>
        <v>524206.267375</v>
      </c>
      <c r="J56" s="15">
        <f t="shared" si="6"/>
        <v>597368.34237500012</v>
      </c>
      <c r="K56" s="27">
        <f>노령연금!B54</f>
        <v>750000</v>
      </c>
      <c r="L56" s="31"/>
      <c r="M56" s="31"/>
      <c r="N56" s="31"/>
      <c r="O56" s="31"/>
      <c r="P56" s="31"/>
      <c r="Q56" s="31"/>
      <c r="R56" s="31"/>
    </row>
    <row r="57" spans="3:18" ht="30" customHeight="1">
      <c r="C57" s="14">
        <f>노령연금!B55</f>
        <v>760000</v>
      </c>
      <c r="D57" s="15">
        <f t="shared" si="6"/>
        <v>158753.6121875</v>
      </c>
      <c r="E57" s="15">
        <f t="shared" si="6"/>
        <v>232349.21737499998</v>
      </c>
      <c r="F57" s="15">
        <f t="shared" si="6"/>
        <v>305761.29237500002</v>
      </c>
      <c r="G57" s="15">
        <f t="shared" si="6"/>
        <v>379173.36737499997</v>
      </c>
      <c r="H57" s="15">
        <f t="shared" si="6"/>
        <v>452585.44237500004</v>
      </c>
      <c r="I57" s="15">
        <f t="shared" si="6"/>
        <v>525997.51737499994</v>
      </c>
      <c r="J57" s="15">
        <f t="shared" si="6"/>
        <v>599409.59237500012</v>
      </c>
      <c r="K57" s="27">
        <f>노령연금!B55</f>
        <v>760000</v>
      </c>
      <c r="L57" s="31"/>
      <c r="M57" s="31"/>
      <c r="N57" s="31"/>
      <c r="O57" s="31"/>
      <c r="P57" s="31"/>
      <c r="Q57" s="31"/>
      <c r="R57" s="31"/>
    </row>
    <row r="58" spans="3:18" ht="30" customHeight="1">
      <c r="C58" s="14">
        <f>노령연금!B56</f>
        <v>770000</v>
      </c>
      <c r="D58" s="15">
        <f t="shared" si="6"/>
        <v>159294.2371875</v>
      </c>
      <c r="E58" s="15">
        <f t="shared" si="6"/>
        <v>233140.46737499998</v>
      </c>
      <c r="F58" s="15">
        <f t="shared" si="6"/>
        <v>306802.54237500002</v>
      </c>
      <c r="G58" s="15">
        <f t="shared" si="6"/>
        <v>380464.61737499997</v>
      </c>
      <c r="H58" s="15">
        <f t="shared" si="6"/>
        <v>454126.69237500004</v>
      </c>
      <c r="I58" s="15">
        <f t="shared" si="6"/>
        <v>527788.76737500005</v>
      </c>
      <c r="J58" s="15">
        <f t="shared" si="6"/>
        <v>601450.84237500012</v>
      </c>
      <c r="K58" s="27">
        <f>노령연금!B56</f>
        <v>770000</v>
      </c>
      <c r="L58" s="31"/>
      <c r="M58" s="31"/>
      <c r="N58" s="31"/>
      <c r="O58" s="31"/>
      <c r="P58" s="31"/>
      <c r="Q58" s="31"/>
      <c r="R58" s="31"/>
    </row>
    <row r="59" spans="3:18" ht="30" customHeight="1">
      <c r="C59" s="14">
        <f>노령연금!B57</f>
        <v>780000</v>
      </c>
      <c r="D59" s="15">
        <f t="shared" ref="D59:J68" si="7">(($D$431*($C$6+$C59)*E$431/E$443)+($D$432*($C$6+$C59)*E$432/E$443)+($D$433*($C$6+$C59)*E$433/E$443)+($D$434*($C$6+$C59)*E$434/E$443)+($D$435*($C$6+$C59)*E$435/E$443)+($D$436*($C$6+$C59)*E$436/E$443)+($D$437*($C$6+$C59)*E$437/E$443)+($D$438*($C$6+$C59)*E$438/E$443)+($D$439*($C$6+$C59)*E$439/E$443)+($D$440*($C$6+$C59)*E$440/E$443)+($D$441*($C$6+$C59)*E$441/E$443)+($D$442*($C$6+$C59)*E$442/E$443))*E$443*12/240/12</f>
        <v>159834.8621875</v>
      </c>
      <c r="E59" s="15">
        <f t="shared" si="7"/>
        <v>233931.71737499998</v>
      </c>
      <c r="F59" s="15">
        <f t="shared" si="7"/>
        <v>307843.79237500008</v>
      </c>
      <c r="G59" s="15">
        <f t="shared" si="7"/>
        <v>381755.86737499997</v>
      </c>
      <c r="H59" s="15">
        <f t="shared" si="7"/>
        <v>455667.94237500004</v>
      </c>
      <c r="I59" s="15">
        <f t="shared" si="7"/>
        <v>529580.01737500005</v>
      </c>
      <c r="J59" s="15">
        <f t="shared" si="7"/>
        <v>603492.09237500012</v>
      </c>
      <c r="K59" s="27">
        <f>노령연금!B57</f>
        <v>780000</v>
      </c>
      <c r="L59" s="31"/>
      <c r="M59" s="31"/>
      <c r="N59" s="31"/>
      <c r="O59" s="31"/>
      <c r="P59" s="31"/>
      <c r="Q59" s="31"/>
      <c r="R59" s="31"/>
    </row>
    <row r="60" spans="3:18" ht="30" customHeight="1">
      <c r="C60" s="14">
        <f>노령연금!B58</f>
        <v>790000</v>
      </c>
      <c r="D60" s="15">
        <f t="shared" si="7"/>
        <v>160375.4871875</v>
      </c>
      <c r="E60" s="15">
        <f t="shared" si="7"/>
        <v>234722.96737499998</v>
      </c>
      <c r="F60" s="15">
        <f t="shared" si="7"/>
        <v>308885.04237500008</v>
      </c>
      <c r="G60" s="15">
        <f t="shared" si="7"/>
        <v>383047.11737499997</v>
      </c>
      <c r="H60" s="15">
        <f t="shared" si="7"/>
        <v>457209.19237500004</v>
      </c>
      <c r="I60" s="15">
        <f t="shared" si="7"/>
        <v>531371.26737499994</v>
      </c>
      <c r="J60" s="15">
        <f t="shared" si="7"/>
        <v>605533.34237500012</v>
      </c>
      <c r="K60" s="27">
        <f>노령연금!B58</f>
        <v>790000</v>
      </c>
      <c r="L60" s="31"/>
      <c r="M60" s="31"/>
      <c r="N60" s="31"/>
      <c r="O60" s="31"/>
      <c r="P60" s="31"/>
      <c r="Q60" s="31"/>
      <c r="R60" s="31"/>
    </row>
    <row r="61" spans="3:18" ht="30" customHeight="1">
      <c r="C61" s="14">
        <f>노령연금!B59</f>
        <v>800000</v>
      </c>
      <c r="D61" s="15">
        <f t="shared" si="7"/>
        <v>160916.1121875</v>
      </c>
      <c r="E61" s="15">
        <f t="shared" si="7"/>
        <v>235514.21737499998</v>
      </c>
      <c r="F61" s="15">
        <f t="shared" si="7"/>
        <v>309926.29237500008</v>
      </c>
      <c r="G61" s="15">
        <f t="shared" si="7"/>
        <v>384338.36737499997</v>
      </c>
      <c r="H61" s="15">
        <f t="shared" si="7"/>
        <v>458750.44237500004</v>
      </c>
      <c r="I61" s="15">
        <f t="shared" si="7"/>
        <v>533162.51737500005</v>
      </c>
      <c r="J61" s="15">
        <f t="shared" si="7"/>
        <v>607574.59237500012</v>
      </c>
      <c r="K61" s="27">
        <f>노령연금!B59</f>
        <v>800000</v>
      </c>
      <c r="L61" s="31"/>
      <c r="M61" s="31"/>
      <c r="N61" s="31"/>
      <c r="O61" s="31"/>
      <c r="P61" s="31"/>
      <c r="Q61" s="31"/>
      <c r="R61" s="31"/>
    </row>
    <row r="62" spans="3:18" ht="30" customHeight="1">
      <c r="C62" s="14">
        <f>노령연금!B60</f>
        <v>810000</v>
      </c>
      <c r="D62" s="15">
        <f t="shared" si="7"/>
        <v>161456.7371875</v>
      </c>
      <c r="E62" s="15">
        <f t="shared" si="7"/>
        <v>236305.46737499998</v>
      </c>
      <c r="F62" s="15">
        <f t="shared" si="7"/>
        <v>310967.54237500008</v>
      </c>
      <c r="G62" s="15">
        <f t="shared" si="7"/>
        <v>385629.61737499997</v>
      </c>
      <c r="H62" s="15">
        <f t="shared" si="7"/>
        <v>460291.69237500004</v>
      </c>
      <c r="I62" s="15">
        <f t="shared" si="7"/>
        <v>534953.76737500005</v>
      </c>
      <c r="J62" s="15">
        <f t="shared" si="7"/>
        <v>609615.84237500012</v>
      </c>
      <c r="K62" s="27">
        <f>노령연금!B60</f>
        <v>810000</v>
      </c>
      <c r="L62" s="31"/>
      <c r="M62" s="31"/>
      <c r="N62" s="31"/>
      <c r="O62" s="31"/>
      <c r="P62" s="31"/>
      <c r="Q62" s="31"/>
      <c r="R62" s="31"/>
    </row>
    <row r="63" spans="3:18" ht="30" customHeight="1">
      <c r="C63" s="14">
        <f>노령연금!B61</f>
        <v>820000</v>
      </c>
      <c r="D63" s="15">
        <f t="shared" si="7"/>
        <v>161997.3621875</v>
      </c>
      <c r="E63" s="15">
        <f t="shared" si="7"/>
        <v>237096.71737499998</v>
      </c>
      <c r="F63" s="15">
        <f t="shared" si="7"/>
        <v>312008.79237500008</v>
      </c>
      <c r="G63" s="15">
        <f t="shared" si="7"/>
        <v>386920.86737499997</v>
      </c>
      <c r="H63" s="15">
        <f t="shared" si="7"/>
        <v>461832.94237500004</v>
      </c>
      <c r="I63" s="15">
        <f t="shared" si="7"/>
        <v>536745.01737499994</v>
      </c>
      <c r="J63" s="15">
        <f t="shared" si="7"/>
        <v>611657.09237500012</v>
      </c>
      <c r="K63" s="27">
        <f>노령연금!B61</f>
        <v>820000</v>
      </c>
      <c r="L63" s="31"/>
      <c r="M63" s="31"/>
      <c r="N63" s="31"/>
      <c r="O63" s="31"/>
      <c r="P63" s="31"/>
      <c r="Q63" s="31"/>
      <c r="R63" s="31"/>
    </row>
    <row r="64" spans="3:18" ht="30" customHeight="1">
      <c r="C64" s="14">
        <f>노령연금!B62</f>
        <v>830000</v>
      </c>
      <c r="D64" s="15">
        <f t="shared" si="7"/>
        <v>162537.9871875</v>
      </c>
      <c r="E64" s="15">
        <f t="shared" si="7"/>
        <v>237887.96737499998</v>
      </c>
      <c r="F64" s="15">
        <f t="shared" si="7"/>
        <v>313050.04237500008</v>
      </c>
      <c r="G64" s="15">
        <f t="shared" si="7"/>
        <v>388212.11737499997</v>
      </c>
      <c r="H64" s="15">
        <f t="shared" si="7"/>
        <v>463374.19237500004</v>
      </c>
      <c r="I64" s="15">
        <f t="shared" si="7"/>
        <v>538536.26737499994</v>
      </c>
      <c r="J64" s="15">
        <f t="shared" si="7"/>
        <v>613698.34237500012</v>
      </c>
      <c r="K64" s="27">
        <f>노령연금!B62</f>
        <v>830000</v>
      </c>
      <c r="L64" s="31"/>
      <c r="M64" s="31"/>
      <c r="N64" s="31"/>
      <c r="O64" s="31"/>
      <c r="P64" s="31"/>
      <c r="Q64" s="31"/>
      <c r="R64" s="31"/>
    </row>
    <row r="65" spans="3:18" ht="30" customHeight="1">
      <c r="C65" s="14">
        <f>노령연금!B63</f>
        <v>840000</v>
      </c>
      <c r="D65" s="15">
        <f t="shared" si="7"/>
        <v>163078.6121875</v>
      </c>
      <c r="E65" s="15">
        <f t="shared" si="7"/>
        <v>238679.21737499998</v>
      </c>
      <c r="F65" s="15">
        <f t="shared" si="7"/>
        <v>314091.29237500008</v>
      </c>
      <c r="G65" s="15">
        <f t="shared" si="7"/>
        <v>389503.36737499997</v>
      </c>
      <c r="H65" s="15">
        <f t="shared" si="7"/>
        <v>464915.44237500004</v>
      </c>
      <c r="I65" s="15">
        <f t="shared" si="7"/>
        <v>540327.51737500005</v>
      </c>
      <c r="J65" s="15">
        <f t="shared" si="7"/>
        <v>615739.59237500012</v>
      </c>
      <c r="K65" s="27">
        <f>노령연금!B63</f>
        <v>840000</v>
      </c>
      <c r="L65" s="31"/>
      <c r="M65" s="31"/>
      <c r="N65" s="31"/>
      <c r="O65" s="31"/>
      <c r="P65" s="31"/>
      <c r="Q65" s="31"/>
      <c r="R65" s="31"/>
    </row>
    <row r="66" spans="3:18" ht="30" customHeight="1">
      <c r="C66" s="14">
        <f>노령연금!B64</f>
        <v>850000</v>
      </c>
      <c r="D66" s="15">
        <f t="shared" si="7"/>
        <v>163619.2371875</v>
      </c>
      <c r="E66" s="15">
        <f t="shared" si="7"/>
        <v>239470.46737499998</v>
      </c>
      <c r="F66" s="15">
        <f t="shared" si="7"/>
        <v>315132.54237500008</v>
      </c>
      <c r="G66" s="15">
        <f t="shared" si="7"/>
        <v>390794.61737499997</v>
      </c>
      <c r="H66" s="15">
        <f t="shared" si="7"/>
        <v>466456.69237500004</v>
      </c>
      <c r="I66" s="15">
        <f t="shared" si="7"/>
        <v>542118.76737500005</v>
      </c>
      <c r="J66" s="15">
        <f t="shared" si="7"/>
        <v>617780.84237500012</v>
      </c>
      <c r="K66" s="27">
        <f>노령연금!B64</f>
        <v>850000</v>
      </c>
      <c r="L66" s="31"/>
      <c r="M66" s="31"/>
      <c r="N66" s="31"/>
      <c r="O66" s="31"/>
      <c r="P66" s="31"/>
      <c r="Q66" s="31"/>
      <c r="R66" s="31"/>
    </row>
    <row r="67" spans="3:18" ht="30" customHeight="1">
      <c r="C67" s="14">
        <f>노령연금!B65</f>
        <v>860000</v>
      </c>
      <c r="D67" s="15">
        <f t="shared" si="7"/>
        <v>164159.8621875</v>
      </c>
      <c r="E67" s="15">
        <f t="shared" si="7"/>
        <v>240261.71737499998</v>
      </c>
      <c r="F67" s="15">
        <f t="shared" si="7"/>
        <v>316173.79237500008</v>
      </c>
      <c r="G67" s="15">
        <f t="shared" si="7"/>
        <v>392085.86737499997</v>
      </c>
      <c r="H67" s="15">
        <f t="shared" si="7"/>
        <v>467997.94237500004</v>
      </c>
      <c r="I67" s="15">
        <f t="shared" si="7"/>
        <v>543910.01737499994</v>
      </c>
      <c r="J67" s="15">
        <f t="shared" si="7"/>
        <v>619822.09237500012</v>
      </c>
      <c r="K67" s="27">
        <f>노령연금!B65</f>
        <v>860000</v>
      </c>
      <c r="L67" s="31"/>
      <c r="M67" s="31"/>
      <c r="N67" s="31"/>
      <c r="O67" s="31"/>
      <c r="P67" s="31"/>
      <c r="Q67" s="31"/>
      <c r="R67" s="31"/>
    </row>
    <row r="68" spans="3:18" ht="30" customHeight="1">
      <c r="C68" s="14">
        <f>노령연금!B66</f>
        <v>870000</v>
      </c>
      <c r="D68" s="15">
        <f t="shared" si="7"/>
        <v>164700.4871875</v>
      </c>
      <c r="E68" s="15">
        <f t="shared" si="7"/>
        <v>241052.96737499998</v>
      </c>
      <c r="F68" s="15">
        <f t="shared" si="7"/>
        <v>317215.04237500008</v>
      </c>
      <c r="G68" s="15">
        <f t="shared" si="7"/>
        <v>393377.11737499997</v>
      </c>
      <c r="H68" s="15">
        <f t="shared" si="7"/>
        <v>469539.19237500004</v>
      </c>
      <c r="I68" s="15">
        <f t="shared" si="7"/>
        <v>545701.26737500005</v>
      </c>
      <c r="J68" s="15">
        <f t="shared" si="7"/>
        <v>621863.34237500012</v>
      </c>
      <c r="K68" s="27">
        <f>노령연금!B66</f>
        <v>870000</v>
      </c>
      <c r="L68" s="31"/>
      <c r="M68" s="31"/>
      <c r="N68" s="31"/>
      <c r="O68" s="31"/>
      <c r="P68" s="31"/>
      <c r="Q68" s="31"/>
      <c r="R68" s="31"/>
    </row>
    <row r="69" spans="3:18" ht="30" customHeight="1">
      <c r="C69" s="14">
        <f>노령연금!B67</f>
        <v>880000</v>
      </c>
      <c r="D69" s="15">
        <f t="shared" ref="D69:J78" si="8">(($D$431*($C$6+$C69)*E$431/E$443)+($D$432*($C$6+$C69)*E$432/E$443)+($D$433*($C$6+$C69)*E$433/E$443)+($D$434*($C$6+$C69)*E$434/E$443)+($D$435*($C$6+$C69)*E$435/E$443)+($D$436*($C$6+$C69)*E$436/E$443)+($D$437*($C$6+$C69)*E$437/E$443)+($D$438*($C$6+$C69)*E$438/E$443)+($D$439*($C$6+$C69)*E$439/E$443)+($D$440*($C$6+$C69)*E$440/E$443)+($D$441*($C$6+$C69)*E$441/E$443)+($D$442*($C$6+$C69)*E$442/E$443))*E$443*12/240/12</f>
        <v>165241.1121875</v>
      </c>
      <c r="E69" s="15">
        <f t="shared" si="8"/>
        <v>241844.21737499998</v>
      </c>
      <c r="F69" s="15">
        <f t="shared" si="8"/>
        <v>318256.29237500008</v>
      </c>
      <c r="G69" s="15">
        <f t="shared" si="8"/>
        <v>394668.36737499997</v>
      </c>
      <c r="H69" s="15">
        <f t="shared" si="8"/>
        <v>471080.44237500004</v>
      </c>
      <c r="I69" s="15">
        <f t="shared" si="8"/>
        <v>547492.51737500005</v>
      </c>
      <c r="J69" s="15">
        <f t="shared" si="8"/>
        <v>623904.59237500012</v>
      </c>
      <c r="K69" s="27">
        <f>노령연금!B67</f>
        <v>880000</v>
      </c>
      <c r="L69" s="31"/>
      <c r="M69" s="31"/>
      <c r="N69" s="31"/>
      <c r="O69" s="31"/>
      <c r="P69" s="31"/>
      <c r="Q69" s="31"/>
      <c r="R69" s="31"/>
    </row>
    <row r="70" spans="3:18" ht="30" customHeight="1">
      <c r="C70" s="14">
        <f>노령연금!B68</f>
        <v>890000</v>
      </c>
      <c r="D70" s="15">
        <f t="shared" si="8"/>
        <v>165781.7371875</v>
      </c>
      <c r="E70" s="15">
        <f t="shared" si="8"/>
        <v>242635.46737499998</v>
      </c>
      <c r="F70" s="15">
        <f t="shared" si="8"/>
        <v>319297.54237500008</v>
      </c>
      <c r="G70" s="15">
        <f t="shared" si="8"/>
        <v>395959.61737499997</v>
      </c>
      <c r="H70" s="15">
        <f t="shared" si="8"/>
        <v>472621.69237500004</v>
      </c>
      <c r="I70" s="15">
        <f t="shared" si="8"/>
        <v>549283.76737499994</v>
      </c>
      <c r="J70" s="15">
        <f t="shared" si="8"/>
        <v>625945.84237500012</v>
      </c>
      <c r="K70" s="27">
        <f>노령연금!B68</f>
        <v>890000</v>
      </c>
      <c r="L70" s="31"/>
      <c r="M70" s="31"/>
      <c r="N70" s="31"/>
      <c r="O70" s="31"/>
      <c r="P70" s="31"/>
      <c r="Q70" s="31"/>
      <c r="R70" s="31"/>
    </row>
    <row r="71" spans="3:18" ht="30" customHeight="1">
      <c r="C71" s="14">
        <f>노령연금!B69</f>
        <v>900000</v>
      </c>
      <c r="D71" s="15">
        <f t="shared" si="8"/>
        <v>166322.3621875</v>
      </c>
      <c r="E71" s="15">
        <f t="shared" si="8"/>
        <v>243426.71737499998</v>
      </c>
      <c r="F71" s="15">
        <f t="shared" si="8"/>
        <v>320338.79237500008</v>
      </c>
      <c r="G71" s="15">
        <f t="shared" si="8"/>
        <v>397250.86737499997</v>
      </c>
      <c r="H71" s="15">
        <f t="shared" si="8"/>
        <v>474162.94237500004</v>
      </c>
      <c r="I71" s="15">
        <f t="shared" si="8"/>
        <v>551075.01737499994</v>
      </c>
      <c r="J71" s="15">
        <f t="shared" si="8"/>
        <v>627987.09237500012</v>
      </c>
      <c r="K71" s="27">
        <f>노령연금!B69</f>
        <v>900000</v>
      </c>
      <c r="L71" s="31"/>
      <c r="M71" s="31"/>
      <c r="N71" s="31"/>
      <c r="O71" s="31"/>
      <c r="P71" s="31"/>
      <c r="Q71" s="31"/>
      <c r="R71" s="31"/>
    </row>
    <row r="72" spans="3:18" ht="30" customHeight="1">
      <c r="C72" s="14">
        <f>노령연금!B70</f>
        <v>910000</v>
      </c>
      <c r="D72" s="15">
        <f t="shared" si="8"/>
        <v>166862.9871875</v>
      </c>
      <c r="E72" s="15">
        <f t="shared" si="8"/>
        <v>244217.96737499998</v>
      </c>
      <c r="F72" s="15">
        <f t="shared" si="8"/>
        <v>321380.04237500008</v>
      </c>
      <c r="G72" s="15">
        <f t="shared" si="8"/>
        <v>398542.11737499997</v>
      </c>
      <c r="H72" s="15">
        <f t="shared" si="8"/>
        <v>475704.19237500004</v>
      </c>
      <c r="I72" s="15">
        <f t="shared" si="8"/>
        <v>552866.26737500005</v>
      </c>
      <c r="J72" s="15">
        <f t="shared" si="8"/>
        <v>630028.34237500012</v>
      </c>
      <c r="K72" s="27">
        <f>노령연금!B70</f>
        <v>910000</v>
      </c>
      <c r="L72" s="31"/>
      <c r="M72" s="31"/>
      <c r="N72" s="31"/>
      <c r="O72" s="31"/>
      <c r="P72" s="31"/>
      <c r="Q72" s="31"/>
      <c r="R72" s="31"/>
    </row>
    <row r="73" spans="3:18" ht="30" customHeight="1">
      <c r="C73" s="14">
        <f>노령연금!B71</f>
        <v>920000</v>
      </c>
      <c r="D73" s="15">
        <f t="shared" si="8"/>
        <v>167403.6121875</v>
      </c>
      <c r="E73" s="15">
        <f t="shared" si="8"/>
        <v>245009.21737499998</v>
      </c>
      <c r="F73" s="15">
        <f t="shared" si="8"/>
        <v>322421.29237500008</v>
      </c>
      <c r="G73" s="15">
        <f t="shared" si="8"/>
        <v>399833.36737499997</v>
      </c>
      <c r="H73" s="15">
        <f t="shared" si="8"/>
        <v>477245.44237500004</v>
      </c>
      <c r="I73" s="15">
        <f t="shared" si="8"/>
        <v>554657.51737500005</v>
      </c>
      <c r="J73" s="15">
        <f t="shared" si="8"/>
        <v>632069.59237500012</v>
      </c>
      <c r="K73" s="27">
        <f>노령연금!B71</f>
        <v>920000</v>
      </c>
      <c r="L73" s="31"/>
      <c r="M73" s="31"/>
      <c r="N73" s="31"/>
      <c r="O73" s="31"/>
      <c r="P73" s="31"/>
      <c r="Q73" s="31"/>
      <c r="R73" s="31"/>
    </row>
    <row r="74" spans="3:18" ht="30" customHeight="1">
      <c r="C74" s="14">
        <f>노령연금!B72</f>
        <v>930000</v>
      </c>
      <c r="D74" s="15">
        <f t="shared" si="8"/>
        <v>167944.2371875</v>
      </c>
      <c r="E74" s="15">
        <f t="shared" si="8"/>
        <v>245800.46737499998</v>
      </c>
      <c r="F74" s="15">
        <f t="shared" si="8"/>
        <v>323462.54237500008</v>
      </c>
      <c r="G74" s="15">
        <f t="shared" si="8"/>
        <v>401124.61737499997</v>
      </c>
      <c r="H74" s="15">
        <f t="shared" si="8"/>
        <v>478786.69237500004</v>
      </c>
      <c r="I74" s="15">
        <f t="shared" si="8"/>
        <v>556448.76737499994</v>
      </c>
      <c r="J74" s="15">
        <f t="shared" si="8"/>
        <v>634110.84237500012</v>
      </c>
      <c r="K74" s="27">
        <f>노령연금!B72</f>
        <v>930000</v>
      </c>
      <c r="L74" s="31"/>
      <c r="M74" s="31"/>
      <c r="N74" s="31"/>
      <c r="O74" s="31"/>
      <c r="P74" s="31"/>
      <c r="Q74" s="31"/>
      <c r="R74" s="31"/>
    </row>
    <row r="75" spans="3:18" ht="30" customHeight="1">
      <c r="C75" s="14">
        <f>노령연금!B73</f>
        <v>940000</v>
      </c>
      <c r="D75" s="15">
        <f t="shared" si="8"/>
        <v>168484.8621875</v>
      </c>
      <c r="E75" s="15">
        <f t="shared" si="8"/>
        <v>246591.71737499998</v>
      </c>
      <c r="F75" s="15">
        <f t="shared" si="8"/>
        <v>324503.79237500002</v>
      </c>
      <c r="G75" s="15">
        <f t="shared" si="8"/>
        <v>402415.86737499997</v>
      </c>
      <c r="H75" s="15">
        <f t="shared" si="8"/>
        <v>480327.94237500004</v>
      </c>
      <c r="I75" s="15">
        <f t="shared" si="8"/>
        <v>558240.01737500005</v>
      </c>
      <c r="J75" s="15">
        <f t="shared" si="8"/>
        <v>636152.09237500012</v>
      </c>
      <c r="K75" s="27">
        <f>노령연금!B73</f>
        <v>940000</v>
      </c>
      <c r="L75" s="31"/>
      <c r="M75" s="31"/>
      <c r="N75" s="31"/>
      <c r="O75" s="31"/>
      <c r="P75" s="31"/>
      <c r="Q75" s="31"/>
      <c r="R75" s="31"/>
    </row>
    <row r="76" spans="3:18" ht="30" customHeight="1">
      <c r="C76" s="14">
        <f>노령연금!B74</f>
        <v>950000</v>
      </c>
      <c r="D76" s="15">
        <f t="shared" si="8"/>
        <v>169025.4871875</v>
      </c>
      <c r="E76" s="15">
        <f t="shared" si="8"/>
        <v>247382.96737499998</v>
      </c>
      <c r="F76" s="15">
        <f t="shared" si="8"/>
        <v>325545.04237500002</v>
      </c>
      <c r="G76" s="15">
        <f t="shared" si="8"/>
        <v>403707.11737499997</v>
      </c>
      <c r="H76" s="15">
        <f t="shared" si="8"/>
        <v>481869.19237500004</v>
      </c>
      <c r="I76" s="15">
        <f t="shared" si="8"/>
        <v>560031.26737499994</v>
      </c>
      <c r="J76" s="15">
        <f t="shared" si="8"/>
        <v>638193.34237500012</v>
      </c>
      <c r="K76" s="27">
        <f>노령연금!B74</f>
        <v>950000</v>
      </c>
      <c r="L76" s="31"/>
      <c r="M76" s="31"/>
      <c r="N76" s="31"/>
      <c r="O76" s="31"/>
      <c r="P76" s="31"/>
      <c r="Q76" s="31"/>
      <c r="R76" s="31"/>
    </row>
    <row r="77" spans="3:18" ht="30" customHeight="1">
      <c r="C77" s="14">
        <f>노령연금!B75</f>
        <v>960000</v>
      </c>
      <c r="D77" s="15">
        <f t="shared" si="8"/>
        <v>169566.1121875</v>
      </c>
      <c r="E77" s="15">
        <f t="shared" si="8"/>
        <v>248174.21737499998</v>
      </c>
      <c r="F77" s="15">
        <f t="shared" si="8"/>
        <v>326586.29237500002</v>
      </c>
      <c r="G77" s="15">
        <f t="shared" si="8"/>
        <v>404998.36737499997</v>
      </c>
      <c r="H77" s="15">
        <f t="shared" si="8"/>
        <v>483410.44237500004</v>
      </c>
      <c r="I77" s="15">
        <f t="shared" si="8"/>
        <v>561822.51737500005</v>
      </c>
      <c r="J77" s="15">
        <f t="shared" si="8"/>
        <v>640234.59237500012</v>
      </c>
      <c r="K77" s="27">
        <f>노령연금!B75</f>
        <v>960000</v>
      </c>
      <c r="L77" s="31"/>
      <c r="M77" s="31"/>
      <c r="N77" s="31"/>
      <c r="O77" s="31"/>
      <c r="P77" s="31"/>
      <c r="Q77" s="31"/>
      <c r="R77" s="31"/>
    </row>
    <row r="78" spans="3:18" ht="30" customHeight="1">
      <c r="C78" s="14">
        <f>노령연금!B76</f>
        <v>970000</v>
      </c>
      <c r="D78" s="15">
        <f t="shared" si="8"/>
        <v>170106.7371875</v>
      </c>
      <c r="E78" s="15">
        <f t="shared" si="8"/>
        <v>248965.46737499998</v>
      </c>
      <c r="F78" s="15">
        <f t="shared" si="8"/>
        <v>327627.54237500002</v>
      </c>
      <c r="G78" s="15">
        <f t="shared" si="8"/>
        <v>406289.61737499991</v>
      </c>
      <c r="H78" s="15">
        <f t="shared" si="8"/>
        <v>484951.69237500004</v>
      </c>
      <c r="I78" s="15">
        <f t="shared" si="8"/>
        <v>563613.76737500005</v>
      </c>
      <c r="J78" s="15">
        <f t="shared" si="8"/>
        <v>642275.84237500012</v>
      </c>
      <c r="K78" s="27">
        <f>노령연금!B76</f>
        <v>970000</v>
      </c>
      <c r="L78" s="31"/>
      <c r="M78" s="31"/>
      <c r="N78" s="31"/>
      <c r="O78" s="31"/>
      <c r="P78" s="31"/>
      <c r="Q78" s="31"/>
      <c r="R78" s="31"/>
    </row>
    <row r="79" spans="3:18" ht="30" customHeight="1">
      <c r="C79" s="14">
        <f>노령연금!B77</f>
        <v>980000</v>
      </c>
      <c r="D79" s="15">
        <f t="shared" ref="D79:J88" si="9">(($D$431*($C$6+$C79)*E$431/E$443)+($D$432*($C$6+$C79)*E$432/E$443)+($D$433*($C$6+$C79)*E$433/E$443)+($D$434*($C$6+$C79)*E$434/E$443)+($D$435*($C$6+$C79)*E$435/E$443)+($D$436*($C$6+$C79)*E$436/E$443)+($D$437*($C$6+$C79)*E$437/E$443)+($D$438*($C$6+$C79)*E$438/E$443)+($D$439*($C$6+$C79)*E$439/E$443)+($D$440*($C$6+$C79)*E$440/E$443)+($D$441*($C$6+$C79)*E$441/E$443)+($D$442*($C$6+$C79)*E$442/E$443))*E$443*12/240/12</f>
        <v>170647.3621875</v>
      </c>
      <c r="E79" s="15">
        <f t="shared" si="9"/>
        <v>249756.71737499998</v>
      </c>
      <c r="F79" s="15">
        <f t="shared" si="9"/>
        <v>328668.79237500002</v>
      </c>
      <c r="G79" s="15">
        <f t="shared" si="9"/>
        <v>407580.86737499991</v>
      </c>
      <c r="H79" s="15">
        <f t="shared" si="9"/>
        <v>486492.94237500004</v>
      </c>
      <c r="I79" s="15">
        <f t="shared" si="9"/>
        <v>565405.01737499994</v>
      </c>
      <c r="J79" s="15">
        <f t="shared" si="9"/>
        <v>644317.09237500012</v>
      </c>
      <c r="K79" s="27">
        <f>노령연금!B77</f>
        <v>980000</v>
      </c>
      <c r="L79" s="31"/>
      <c r="M79" s="31"/>
      <c r="N79" s="31"/>
      <c r="O79" s="31"/>
      <c r="P79" s="31"/>
      <c r="Q79" s="31"/>
      <c r="R79" s="31"/>
    </row>
    <row r="80" spans="3:18" ht="30" customHeight="1">
      <c r="C80" s="14">
        <f>노령연금!B78</f>
        <v>990000</v>
      </c>
      <c r="D80" s="15">
        <f t="shared" si="9"/>
        <v>171187.9871875</v>
      </c>
      <c r="E80" s="15">
        <f t="shared" si="9"/>
        <v>250547.96737499998</v>
      </c>
      <c r="F80" s="15">
        <f t="shared" si="9"/>
        <v>329710.04237500002</v>
      </c>
      <c r="G80" s="15">
        <f t="shared" si="9"/>
        <v>408872.11737499991</v>
      </c>
      <c r="H80" s="15">
        <f t="shared" si="9"/>
        <v>488034.19237500004</v>
      </c>
      <c r="I80" s="15">
        <f t="shared" si="9"/>
        <v>567196.26737499994</v>
      </c>
      <c r="J80" s="15">
        <f t="shared" si="9"/>
        <v>646358.34237500012</v>
      </c>
      <c r="K80" s="27">
        <f>노령연금!B78</f>
        <v>990000</v>
      </c>
      <c r="L80" s="31"/>
      <c r="M80" s="31"/>
      <c r="N80" s="31"/>
      <c r="O80" s="31"/>
      <c r="P80" s="31"/>
      <c r="Q80" s="31"/>
      <c r="R80" s="31"/>
    </row>
    <row r="81" spans="3:18" ht="30" customHeight="1">
      <c r="C81" s="14">
        <f>노령연금!B80</f>
        <v>1000000</v>
      </c>
      <c r="D81" s="15">
        <f t="shared" si="9"/>
        <v>171728.6121875</v>
      </c>
      <c r="E81" s="15">
        <f t="shared" si="9"/>
        <v>251339.21737499998</v>
      </c>
      <c r="F81" s="15">
        <f t="shared" si="9"/>
        <v>330751.29237500002</v>
      </c>
      <c r="G81" s="15">
        <f t="shared" si="9"/>
        <v>410163.36737499991</v>
      </c>
      <c r="H81" s="15">
        <f t="shared" si="9"/>
        <v>489575.44237500004</v>
      </c>
      <c r="I81" s="15">
        <f t="shared" si="9"/>
        <v>568987.51737499994</v>
      </c>
      <c r="J81" s="15">
        <f t="shared" si="9"/>
        <v>648399.59237500012</v>
      </c>
      <c r="K81" s="27">
        <f>노령연금!B80</f>
        <v>1000000</v>
      </c>
      <c r="L81" s="31"/>
      <c r="M81" s="31"/>
      <c r="N81" s="31"/>
      <c r="O81" s="31"/>
      <c r="P81" s="31"/>
      <c r="Q81" s="31"/>
      <c r="R81" s="31"/>
    </row>
    <row r="82" spans="3:18" ht="30" customHeight="1">
      <c r="C82" s="14">
        <f>노령연금!B81</f>
        <v>1010000</v>
      </c>
      <c r="D82" s="15">
        <f t="shared" si="9"/>
        <v>172269.2371875</v>
      </c>
      <c r="E82" s="15">
        <f t="shared" si="9"/>
        <v>252130.46737499998</v>
      </c>
      <c r="F82" s="15">
        <f t="shared" si="9"/>
        <v>331792.54237500002</v>
      </c>
      <c r="G82" s="15">
        <f t="shared" si="9"/>
        <v>411454.61737499991</v>
      </c>
      <c r="H82" s="15">
        <f t="shared" si="9"/>
        <v>491116.69237500004</v>
      </c>
      <c r="I82" s="15">
        <f t="shared" si="9"/>
        <v>570778.76737499994</v>
      </c>
      <c r="J82" s="15">
        <f t="shared" si="9"/>
        <v>650440.84237500012</v>
      </c>
      <c r="K82" s="27">
        <f>노령연금!B81</f>
        <v>1010000</v>
      </c>
      <c r="L82" s="31"/>
      <c r="M82" s="31"/>
      <c r="N82" s="31"/>
      <c r="O82" s="31"/>
      <c r="P82" s="31"/>
      <c r="Q82" s="31"/>
      <c r="R82" s="31"/>
    </row>
    <row r="83" spans="3:18" ht="30" customHeight="1">
      <c r="C83" s="14">
        <f>노령연금!B82</f>
        <v>1020000</v>
      </c>
      <c r="D83" s="15">
        <f t="shared" si="9"/>
        <v>172809.8621875</v>
      </c>
      <c r="E83" s="15">
        <f t="shared" si="9"/>
        <v>252921.71737499998</v>
      </c>
      <c r="F83" s="15">
        <f t="shared" si="9"/>
        <v>332833.79237500002</v>
      </c>
      <c r="G83" s="15">
        <f t="shared" si="9"/>
        <v>412745.86737499991</v>
      </c>
      <c r="H83" s="15">
        <f t="shared" si="9"/>
        <v>492657.94237500004</v>
      </c>
      <c r="I83" s="15">
        <f t="shared" si="9"/>
        <v>572570.01737499994</v>
      </c>
      <c r="J83" s="15">
        <f t="shared" si="9"/>
        <v>652482.09237500012</v>
      </c>
      <c r="K83" s="27">
        <f>노령연금!B82</f>
        <v>1020000</v>
      </c>
      <c r="L83" s="31"/>
      <c r="M83" s="31"/>
      <c r="N83" s="31"/>
      <c r="O83" s="31"/>
      <c r="P83" s="31"/>
      <c r="Q83" s="31"/>
      <c r="R83" s="31"/>
    </row>
    <row r="84" spans="3:18" ht="30" customHeight="1">
      <c r="C84" s="14">
        <f>노령연금!B83</f>
        <v>1030000</v>
      </c>
      <c r="D84" s="15">
        <f t="shared" si="9"/>
        <v>173350.4871875</v>
      </c>
      <c r="E84" s="15">
        <f t="shared" si="9"/>
        <v>253712.96737499998</v>
      </c>
      <c r="F84" s="15">
        <f t="shared" si="9"/>
        <v>333875.04237500002</v>
      </c>
      <c r="G84" s="15">
        <f t="shared" si="9"/>
        <v>414037.11737499991</v>
      </c>
      <c r="H84" s="15">
        <f t="shared" si="9"/>
        <v>494199.19237500004</v>
      </c>
      <c r="I84" s="15">
        <f t="shared" si="9"/>
        <v>574361.26737500005</v>
      </c>
      <c r="J84" s="15">
        <f t="shared" si="9"/>
        <v>654523.34237500012</v>
      </c>
      <c r="K84" s="27">
        <f>노령연금!B83</f>
        <v>1030000</v>
      </c>
      <c r="L84" s="31"/>
      <c r="M84" s="31"/>
      <c r="N84" s="31"/>
      <c r="O84" s="31"/>
      <c r="P84" s="31"/>
      <c r="Q84" s="31"/>
      <c r="R84" s="31"/>
    </row>
    <row r="85" spans="3:18" ht="30" customHeight="1">
      <c r="C85" s="14">
        <f>노령연금!B84</f>
        <v>1040000</v>
      </c>
      <c r="D85" s="15">
        <f t="shared" si="9"/>
        <v>173891.1121875</v>
      </c>
      <c r="E85" s="15">
        <f t="shared" si="9"/>
        <v>254504.21737499998</v>
      </c>
      <c r="F85" s="15">
        <f t="shared" si="9"/>
        <v>334916.29237500002</v>
      </c>
      <c r="G85" s="15">
        <f t="shared" si="9"/>
        <v>415328.36737499991</v>
      </c>
      <c r="H85" s="15">
        <f t="shared" si="9"/>
        <v>495740.44237500004</v>
      </c>
      <c r="I85" s="15">
        <f t="shared" si="9"/>
        <v>576152.51737500005</v>
      </c>
      <c r="J85" s="15">
        <f t="shared" si="9"/>
        <v>656564.59237500012</v>
      </c>
      <c r="K85" s="27">
        <f>노령연금!B84</f>
        <v>1040000</v>
      </c>
      <c r="L85" s="31"/>
      <c r="M85" s="31"/>
      <c r="N85" s="31"/>
      <c r="O85" s="31"/>
      <c r="P85" s="31"/>
      <c r="Q85" s="31"/>
      <c r="R85" s="31"/>
    </row>
    <row r="86" spans="3:18" ht="30" customHeight="1">
      <c r="C86" s="14">
        <f>노령연금!B85</f>
        <v>1050000</v>
      </c>
      <c r="D86" s="15">
        <f t="shared" si="9"/>
        <v>174431.7371875</v>
      </c>
      <c r="E86" s="15">
        <f t="shared" si="9"/>
        <v>255295.46737499998</v>
      </c>
      <c r="F86" s="15">
        <f t="shared" si="9"/>
        <v>335957.54237500002</v>
      </c>
      <c r="G86" s="15">
        <f t="shared" si="9"/>
        <v>416619.61737499991</v>
      </c>
      <c r="H86" s="15">
        <f t="shared" si="9"/>
        <v>497281.69237500004</v>
      </c>
      <c r="I86" s="15">
        <f t="shared" si="9"/>
        <v>577943.76737499994</v>
      </c>
      <c r="J86" s="15">
        <f t="shared" si="9"/>
        <v>658605.84237500012</v>
      </c>
      <c r="K86" s="27">
        <f>노령연금!B85</f>
        <v>1050000</v>
      </c>
      <c r="L86" s="31"/>
      <c r="M86" s="31"/>
      <c r="N86" s="31"/>
      <c r="O86" s="31"/>
      <c r="P86" s="31"/>
      <c r="Q86" s="31"/>
      <c r="R86" s="31"/>
    </row>
    <row r="87" spans="3:18" ht="30" customHeight="1">
      <c r="C87" s="14">
        <f>노령연금!B86</f>
        <v>1060000</v>
      </c>
      <c r="D87" s="15">
        <f t="shared" si="9"/>
        <v>174972.3621875</v>
      </c>
      <c r="E87" s="15">
        <f t="shared" si="9"/>
        <v>256086.71737499998</v>
      </c>
      <c r="F87" s="15">
        <f t="shared" si="9"/>
        <v>336998.79237500002</v>
      </c>
      <c r="G87" s="15">
        <f t="shared" si="9"/>
        <v>417910.86737499997</v>
      </c>
      <c r="H87" s="15">
        <f t="shared" si="9"/>
        <v>498822.94237500004</v>
      </c>
      <c r="I87" s="15">
        <f t="shared" si="9"/>
        <v>579735.01737499994</v>
      </c>
      <c r="J87" s="15">
        <f t="shared" si="9"/>
        <v>660647.09237500012</v>
      </c>
      <c r="K87" s="27">
        <f>노령연금!B86</f>
        <v>1060000</v>
      </c>
      <c r="L87" s="31"/>
      <c r="M87" s="31"/>
      <c r="N87" s="31"/>
      <c r="O87" s="31"/>
      <c r="P87" s="31"/>
      <c r="Q87" s="31"/>
      <c r="R87" s="31"/>
    </row>
    <row r="88" spans="3:18" ht="30" customHeight="1">
      <c r="C88" s="14">
        <f>노령연금!B87</f>
        <v>1070000</v>
      </c>
      <c r="D88" s="15">
        <f t="shared" si="9"/>
        <v>175512.9871875</v>
      </c>
      <c r="E88" s="15">
        <f t="shared" si="9"/>
        <v>256877.96737499998</v>
      </c>
      <c r="F88" s="15">
        <f t="shared" si="9"/>
        <v>338040.04237500002</v>
      </c>
      <c r="G88" s="15">
        <f t="shared" si="9"/>
        <v>419202.11737499997</v>
      </c>
      <c r="H88" s="15">
        <f t="shared" si="9"/>
        <v>500364.19237500004</v>
      </c>
      <c r="I88" s="15">
        <f t="shared" si="9"/>
        <v>581526.26737499994</v>
      </c>
      <c r="J88" s="15">
        <f t="shared" si="9"/>
        <v>662688.34237500012</v>
      </c>
      <c r="K88" s="27">
        <f>노령연금!B87</f>
        <v>1070000</v>
      </c>
      <c r="L88" s="31"/>
      <c r="M88" s="31"/>
      <c r="N88" s="31"/>
      <c r="O88" s="31"/>
      <c r="P88" s="31"/>
      <c r="Q88" s="31"/>
      <c r="R88" s="31"/>
    </row>
    <row r="89" spans="3:18" ht="30" customHeight="1">
      <c r="C89" s="14">
        <f>노령연금!B88</f>
        <v>1080000</v>
      </c>
      <c r="D89" s="15">
        <f t="shared" ref="D89:J98" si="10">(($D$431*($C$6+$C89)*E$431/E$443)+($D$432*($C$6+$C89)*E$432/E$443)+($D$433*($C$6+$C89)*E$433/E$443)+($D$434*($C$6+$C89)*E$434/E$443)+($D$435*($C$6+$C89)*E$435/E$443)+($D$436*($C$6+$C89)*E$436/E$443)+($D$437*($C$6+$C89)*E$437/E$443)+($D$438*($C$6+$C89)*E$438/E$443)+($D$439*($C$6+$C89)*E$439/E$443)+($D$440*($C$6+$C89)*E$440/E$443)+($D$441*($C$6+$C89)*E$441/E$443)+($D$442*($C$6+$C89)*E$442/E$443))*E$443*12/240/12</f>
        <v>176053.6121875</v>
      </c>
      <c r="E89" s="15">
        <f t="shared" si="10"/>
        <v>257669.21737499998</v>
      </c>
      <c r="F89" s="15">
        <f t="shared" si="10"/>
        <v>339081.29237500002</v>
      </c>
      <c r="G89" s="15">
        <f t="shared" si="10"/>
        <v>420493.36737499997</v>
      </c>
      <c r="H89" s="15">
        <f t="shared" si="10"/>
        <v>501905.44237500004</v>
      </c>
      <c r="I89" s="15">
        <f t="shared" si="10"/>
        <v>583317.51737499994</v>
      </c>
      <c r="J89" s="15">
        <f t="shared" si="10"/>
        <v>664729.59237500012</v>
      </c>
      <c r="K89" s="27">
        <f>노령연금!B88</f>
        <v>1080000</v>
      </c>
      <c r="L89" s="31"/>
      <c r="M89" s="31"/>
      <c r="N89" s="31"/>
      <c r="O89" s="31"/>
      <c r="P89" s="31"/>
      <c r="Q89" s="31"/>
      <c r="R89" s="31"/>
    </row>
    <row r="90" spans="3:18" ht="30" customHeight="1">
      <c r="C90" s="14">
        <f>노령연금!B89</f>
        <v>1090000</v>
      </c>
      <c r="D90" s="15">
        <f t="shared" si="10"/>
        <v>176594.2371875</v>
      </c>
      <c r="E90" s="15">
        <f t="shared" si="10"/>
        <v>258460.46737499998</v>
      </c>
      <c r="F90" s="15">
        <f t="shared" si="10"/>
        <v>340122.54237500002</v>
      </c>
      <c r="G90" s="15">
        <f t="shared" si="10"/>
        <v>421784.61737499997</v>
      </c>
      <c r="H90" s="15">
        <f t="shared" si="10"/>
        <v>503446.69237500004</v>
      </c>
      <c r="I90" s="15">
        <f t="shared" si="10"/>
        <v>585108.76737499994</v>
      </c>
      <c r="J90" s="15">
        <f t="shared" si="10"/>
        <v>666770.84237500012</v>
      </c>
      <c r="K90" s="27">
        <f>노령연금!B89</f>
        <v>1090000</v>
      </c>
      <c r="L90" s="31"/>
      <c r="M90" s="31"/>
      <c r="N90" s="31"/>
      <c r="O90" s="31"/>
      <c r="P90" s="31"/>
      <c r="Q90" s="31"/>
      <c r="R90" s="31"/>
    </row>
    <row r="91" spans="3:18" ht="30" customHeight="1">
      <c r="C91" s="14">
        <f>노령연금!B90</f>
        <v>1100000</v>
      </c>
      <c r="D91" s="15">
        <f t="shared" si="10"/>
        <v>177134.8621875</v>
      </c>
      <c r="E91" s="15">
        <f t="shared" si="10"/>
        <v>259251.71737499998</v>
      </c>
      <c r="F91" s="15">
        <f t="shared" si="10"/>
        <v>341163.79237500002</v>
      </c>
      <c r="G91" s="15">
        <f t="shared" si="10"/>
        <v>423075.86737499997</v>
      </c>
      <c r="H91" s="15">
        <f t="shared" si="10"/>
        <v>504987.94237500004</v>
      </c>
      <c r="I91" s="15">
        <f t="shared" si="10"/>
        <v>586900.01737500005</v>
      </c>
      <c r="J91" s="15">
        <f t="shared" si="10"/>
        <v>668812.09237500012</v>
      </c>
      <c r="K91" s="27">
        <f>노령연금!B90</f>
        <v>1100000</v>
      </c>
      <c r="L91" s="31"/>
      <c r="M91" s="31"/>
      <c r="N91" s="31"/>
      <c r="O91" s="31"/>
      <c r="P91" s="31"/>
      <c r="Q91" s="31"/>
      <c r="R91" s="31"/>
    </row>
    <row r="92" spans="3:18" ht="30" customHeight="1">
      <c r="C92" s="14">
        <f>노령연금!B91</f>
        <v>1110000</v>
      </c>
      <c r="D92" s="15">
        <f t="shared" si="10"/>
        <v>177675.4871875</v>
      </c>
      <c r="E92" s="15">
        <f t="shared" si="10"/>
        <v>260042.96737499998</v>
      </c>
      <c r="F92" s="15">
        <f t="shared" si="10"/>
        <v>342205.04237500002</v>
      </c>
      <c r="G92" s="15">
        <f t="shared" si="10"/>
        <v>424367.11737499997</v>
      </c>
      <c r="H92" s="15">
        <f t="shared" si="10"/>
        <v>506529.19237500004</v>
      </c>
      <c r="I92" s="15">
        <f t="shared" si="10"/>
        <v>588691.26737500005</v>
      </c>
      <c r="J92" s="15">
        <f t="shared" si="10"/>
        <v>670853.34237500012</v>
      </c>
      <c r="K92" s="27">
        <f>노령연금!B91</f>
        <v>1110000</v>
      </c>
      <c r="L92" s="31"/>
      <c r="M92" s="31"/>
      <c r="N92" s="31"/>
      <c r="O92" s="31"/>
      <c r="P92" s="31"/>
      <c r="Q92" s="31"/>
      <c r="R92" s="31"/>
    </row>
    <row r="93" spans="3:18" ht="30" customHeight="1">
      <c r="C93" s="14">
        <f>노령연금!B92</f>
        <v>1120000</v>
      </c>
      <c r="D93" s="15">
        <f t="shared" si="10"/>
        <v>178216.1121875</v>
      </c>
      <c r="E93" s="15">
        <f t="shared" si="10"/>
        <v>260834.21737499998</v>
      </c>
      <c r="F93" s="15">
        <f t="shared" si="10"/>
        <v>343246.29237500002</v>
      </c>
      <c r="G93" s="15">
        <f t="shared" si="10"/>
        <v>425658.36737499991</v>
      </c>
      <c r="H93" s="15">
        <f t="shared" si="10"/>
        <v>508070.44237500004</v>
      </c>
      <c r="I93" s="15">
        <f t="shared" si="10"/>
        <v>590482.51737499994</v>
      </c>
      <c r="J93" s="15">
        <f t="shared" si="10"/>
        <v>672894.59237500012</v>
      </c>
      <c r="K93" s="27">
        <f>노령연금!B92</f>
        <v>1120000</v>
      </c>
      <c r="L93" s="31"/>
      <c r="M93" s="31"/>
      <c r="N93" s="31"/>
      <c r="O93" s="31"/>
      <c r="P93" s="31"/>
      <c r="Q93" s="31"/>
      <c r="R93" s="31"/>
    </row>
    <row r="94" spans="3:18" ht="30" customHeight="1">
      <c r="C94" s="14">
        <f>노령연금!B93</f>
        <v>1130000</v>
      </c>
      <c r="D94" s="15">
        <f t="shared" si="10"/>
        <v>178756.7371875</v>
      </c>
      <c r="E94" s="15">
        <f t="shared" si="10"/>
        <v>261625.46737499998</v>
      </c>
      <c r="F94" s="15">
        <f t="shared" si="10"/>
        <v>344287.54237500002</v>
      </c>
      <c r="G94" s="15">
        <f t="shared" si="10"/>
        <v>426949.61737499991</v>
      </c>
      <c r="H94" s="15">
        <f t="shared" si="10"/>
        <v>509611.69237500004</v>
      </c>
      <c r="I94" s="15">
        <f t="shared" si="10"/>
        <v>592273.76737499994</v>
      </c>
      <c r="J94" s="15">
        <f t="shared" si="10"/>
        <v>674935.84237500012</v>
      </c>
      <c r="K94" s="27">
        <f>노령연금!B93</f>
        <v>1130000</v>
      </c>
      <c r="L94" s="31"/>
      <c r="M94" s="31"/>
      <c r="N94" s="31"/>
      <c r="O94" s="31"/>
      <c r="P94" s="31"/>
      <c r="Q94" s="31"/>
      <c r="R94" s="31"/>
    </row>
    <row r="95" spans="3:18" ht="30" customHeight="1">
      <c r="C95" s="14">
        <f>노령연금!B94</f>
        <v>1140000</v>
      </c>
      <c r="D95" s="15">
        <f t="shared" si="10"/>
        <v>179297.3621875</v>
      </c>
      <c r="E95" s="15">
        <f t="shared" si="10"/>
        <v>262416.71737499995</v>
      </c>
      <c r="F95" s="15">
        <f t="shared" si="10"/>
        <v>345328.79237500002</v>
      </c>
      <c r="G95" s="15">
        <f t="shared" si="10"/>
        <v>428240.86737499991</v>
      </c>
      <c r="H95" s="15">
        <f t="shared" si="10"/>
        <v>511152.94237500004</v>
      </c>
      <c r="I95" s="15">
        <f t="shared" si="10"/>
        <v>594065.01737499994</v>
      </c>
      <c r="J95" s="15">
        <f t="shared" si="10"/>
        <v>676977.09237500012</v>
      </c>
      <c r="K95" s="27">
        <f>노령연금!B94</f>
        <v>1140000</v>
      </c>
      <c r="L95" s="31"/>
      <c r="M95" s="31"/>
      <c r="N95" s="31"/>
      <c r="O95" s="31"/>
      <c r="P95" s="31"/>
      <c r="Q95" s="31"/>
      <c r="R95" s="31"/>
    </row>
    <row r="96" spans="3:18" ht="30" customHeight="1">
      <c r="C96" s="14">
        <f>노령연금!B95</f>
        <v>1150000</v>
      </c>
      <c r="D96" s="15">
        <f t="shared" si="10"/>
        <v>179837.9871875</v>
      </c>
      <c r="E96" s="15">
        <f t="shared" si="10"/>
        <v>263207.96737499995</v>
      </c>
      <c r="F96" s="15">
        <f t="shared" si="10"/>
        <v>346370.04237500002</v>
      </c>
      <c r="G96" s="15">
        <f t="shared" si="10"/>
        <v>429532.11737499991</v>
      </c>
      <c r="H96" s="15">
        <f t="shared" si="10"/>
        <v>512694.19237500004</v>
      </c>
      <c r="I96" s="15">
        <f t="shared" si="10"/>
        <v>595856.26737499994</v>
      </c>
      <c r="J96" s="15">
        <f t="shared" si="10"/>
        <v>679018.34237500012</v>
      </c>
      <c r="K96" s="27">
        <f>노령연금!B95</f>
        <v>1150000</v>
      </c>
      <c r="L96" s="31"/>
      <c r="M96" s="31"/>
      <c r="N96" s="31"/>
      <c r="O96" s="31"/>
      <c r="P96" s="31"/>
      <c r="Q96" s="31"/>
      <c r="R96" s="31"/>
    </row>
    <row r="97" spans="3:18" ht="30" customHeight="1">
      <c r="C97" s="14">
        <f>노령연금!B96</f>
        <v>1160000</v>
      </c>
      <c r="D97" s="15">
        <f t="shared" si="10"/>
        <v>180378.6121875</v>
      </c>
      <c r="E97" s="15">
        <f t="shared" si="10"/>
        <v>263999.21737499995</v>
      </c>
      <c r="F97" s="15">
        <f t="shared" si="10"/>
        <v>347411.29237500002</v>
      </c>
      <c r="G97" s="15">
        <f t="shared" si="10"/>
        <v>430823.36737499991</v>
      </c>
      <c r="H97" s="15">
        <f t="shared" si="10"/>
        <v>514235.44237500004</v>
      </c>
      <c r="I97" s="15">
        <f t="shared" si="10"/>
        <v>597647.51737499994</v>
      </c>
      <c r="J97" s="15">
        <f t="shared" si="10"/>
        <v>681059.59237500012</v>
      </c>
      <c r="K97" s="27">
        <f>노령연금!B96</f>
        <v>1160000</v>
      </c>
      <c r="L97" s="31"/>
      <c r="M97" s="31"/>
      <c r="N97" s="31"/>
      <c r="O97" s="31"/>
      <c r="P97" s="31"/>
      <c r="Q97" s="31"/>
      <c r="R97" s="31"/>
    </row>
    <row r="98" spans="3:18" ht="30" customHeight="1">
      <c r="C98" s="14">
        <f>노령연금!B97</f>
        <v>1170000</v>
      </c>
      <c r="D98" s="15">
        <f t="shared" si="10"/>
        <v>180919.2371875</v>
      </c>
      <c r="E98" s="15">
        <f t="shared" si="10"/>
        <v>264790.46737499995</v>
      </c>
      <c r="F98" s="15">
        <f t="shared" si="10"/>
        <v>348452.54237500002</v>
      </c>
      <c r="G98" s="15">
        <f t="shared" si="10"/>
        <v>432114.61737499991</v>
      </c>
      <c r="H98" s="15">
        <f t="shared" si="10"/>
        <v>515776.69237500004</v>
      </c>
      <c r="I98" s="15">
        <f t="shared" si="10"/>
        <v>599438.76737500005</v>
      </c>
      <c r="J98" s="15">
        <f t="shared" si="10"/>
        <v>683100.84237500012</v>
      </c>
      <c r="K98" s="27">
        <f>노령연금!B97</f>
        <v>1170000</v>
      </c>
      <c r="L98" s="31"/>
      <c r="M98" s="31"/>
      <c r="N98" s="31"/>
      <c r="O98" s="31"/>
      <c r="P98" s="31"/>
      <c r="Q98" s="31"/>
      <c r="R98" s="31"/>
    </row>
    <row r="99" spans="3:18" ht="30" customHeight="1">
      <c r="C99" s="14">
        <f>노령연금!B98</f>
        <v>1180000</v>
      </c>
      <c r="D99" s="15">
        <f t="shared" ref="D99:J108" si="11">(($D$431*($C$6+$C99)*E$431/E$443)+($D$432*($C$6+$C99)*E$432/E$443)+($D$433*($C$6+$C99)*E$433/E$443)+($D$434*($C$6+$C99)*E$434/E$443)+($D$435*($C$6+$C99)*E$435/E$443)+($D$436*($C$6+$C99)*E$436/E$443)+($D$437*($C$6+$C99)*E$437/E$443)+($D$438*($C$6+$C99)*E$438/E$443)+($D$439*($C$6+$C99)*E$439/E$443)+($D$440*($C$6+$C99)*E$440/E$443)+($D$441*($C$6+$C99)*E$441/E$443)+($D$442*($C$6+$C99)*E$442/E$443))*E$443*12/240/12</f>
        <v>181459.8621875</v>
      </c>
      <c r="E99" s="15">
        <f t="shared" si="11"/>
        <v>265581.71737499995</v>
      </c>
      <c r="F99" s="15">
        <f t="shared" si="11"/>
        <v>349493.79237500002</v>
      </c>
      <c r="G99" s="15">
        <f t="shared" si="11"/>
        <v>433405.86737499991</v>
      </c>
      <c r="H99" s="15">
        <f t="shared" si="11"/>
        <v>517317.94237500004</v>
      </c>
      <c r="I99" s="15">
        <f t="shared" si="11"/>
        <v>601230.01737500005</v>
      </c>
      <c r="J99" s="15">
        <f t="shared" si="11"/>
        <v>685142.09237500012</v>
      </c>
      <c r="K99" s="27">
        <f>노령연금!B98</f>
        <v>1180000</v>
      </c>
      <c r="L99" s="31"/>
      <c r="M99" s="31"/>
      <c r="N99" s="31"/>
      <c r="O99" s="31"/>
      <c r="P99" s="31"/>
      <c r="Q99" s="31"/>
      <c r="R99" s="31"/>
    </row>
    <row r="100" spans="3:18" ht="30" customHeight="1">
      <c r="C100" s="14">
        <f>노령연금!B99</f>
        <v>1190000</v>
      </c>
      <c r="D100" s="15">
        <f t="shared" si="11"/>
        <v>182000.4871875</v>
      </c>
      <c r="E100" s="15">
        <f t="shared" si="11"/>
        <v>266372.96737499995</v>
      </c>
      <c r="F100" s="15">
        <f t="shared" si="11"/>
        <v>350535.04237500002</v>
      </c>
      <c r="G100" s="15">
        <f t="shared" si="11"/>
        <v>434697.11737499991</v>
      </c>
      <c r="H100" s="15">
        <f t="shared" si="11"/>
        <v>518859.19237500004</v>
      </c>
      <c r="I100" s="15">
        <f t="shared" si="11"/>
        <v>603021.26737499994</v>
      </c>
      <c r="J100" s="15">
        <f t="shared" si="11"/>
        <v>687183.34237500012</v>
      </c>
      <c r="K100" s="27">
        <f>노령연금!B99</f>
        <v>1190000</v>
      </c>
      <c r="L100" s="31"/>
      <c r="M100" s="31"/>
      <c r="N100" s="31"/>
      <c r="O100" s="31"/>
      <c r="P100" s="31"/>
      <c r="Q100" s="31"/>
      <c r="R100" s="31"/>
    </row>
    <row r="101" spans="3:18" ht="30" customHeight="1">
      <c r="C101" s="14">
        <f>노령연금!B100</f>
        <v>1200000</v>
      </c>
      <c r="D101" s="15">
        <f t="shared" si="11"/>
        <v>182541.1121875</v>
      </c>
      <c r="E101" s="15">
        <f t="shared" si="11"/>
        <v>267164.21737499995</v>
      </c>
      <c r="F101" s="15">
        <f t="shared" si="11"/>
        <v>351576.29237500002</v>
      </c>
      <c r="G101" s="15">
        <f t="shared" si="11"/>
        <v>435988.36737499991</v>
      </c>
      <c r="H101" s="15">
        <f t="shared" si="11"/>
        <v>520400.44237500004</v>
      </c>
      <c r="I101" s="15">
        <f t="shared" si="11"/>
        <v>604812.51737499994</v>
      </c>
      <c r="J101" s="15">
        <f t="shared" si="11"/>
        <v>689224.59237500012</v>
      </c>
      <c r="K101" s="27">
        <f>노령연금!B100</f>
        <v>1200000</v>
      </c>
      <c r="L101" s="31"/>
      <c r="M101" s="31"/>
      <c r="N101" s="31"/>
      <c r="O101" s="31"/>
      <c r="P101" s="31"/>
      <c r="Q101" s="31"/>
      <c r="R101" s="31"/>
    </row>
    <row r="102" spans="3:18" ht="30" customHeight="1">
      <c r="C102" s="14">
        <f>노령연금!B101</f>
        <v>1210000</v>
      </c>
      <c r="D102" s="15">
        <f t="shared" si="11"/>
        <v>183081.7371875</v>
      </c>
      <c r="E102" s="15">
        <f t="shared" si="11"/>
        <v>267955.46737499995</v>
      </c>
      <c r="F102" s="15">
        <f t="shared" si="11"/>
        <v>352617.54237500002</v>
      </c>
      <c r="G102" s="15">
        <f t="shared" si="11"/>
        <v>437279.61737499991</v>
      </c>
      <c r="H102" s="15">
        <f t="shared" si="11"/>
        <v>521941.69237500004</v>
      </c>
      <c r="I102" s="15">
        <f t="shared" si="11"/>
        <v>606603.76737499994</v>
      </c>
      <c r="J102" s="15">
        <f t="shared" si="11"/>
        <v>691265.84237500012</v>
      </c>
      <c r="K102" s="27">
        <f>노령연금!B101</f>
        <v>1210000</v>
      </c>
      <c r="L102" s="31"/>
      <c r="M102" s="31"/>
      <c r="N102" s="31"/>
      <c r="O102" s="31"/>
      <c r="P102" s="31"/>
      <c r="Q102" s="31"/>
      <c r="R102" s="31"/>
    </row>
    <row r="103" spans="3:18" ht="30" customHeight="1">
      <c r="C103" s="14">
        <f>노령연금!B102</f>
        <v>1220000</v>
      </c>
      <c r="D103" s="15">
        <f t="shared" si="11"/>
        <v>183622.3621875</v>
      </c>
      <c r="E103" s="15">
        <f t="shared" si="11"/>
        <v>268746.71737499995</v>
      </c>
      <c r="F103" s="15">
        <f t="shared" si="11"/>
        <v>353658.79237500002</v>
      </c>
      <c r="G103" s="15">
        <f t="shared" si="11"/>
        <v>438570.86737499991</v>
      </c>
      <c r="H103" s="15">
        <f t="shared" si="11"/>
        <v>523482.94237500004</v>
      </c>
      <c r="I103" s="15">
        <f t="shared" si="11"/>
        <v>608395.01737499994</v>
      </c>
      <c r="J103" s="15">
        <f t="shared" si="11"/>
        <v>693307.09237500012</v>
      </c>
      <c r="K103" s="27">
        <f>노령연금!B102</f>
        <v>1220000</v>
      </c>
      <c r="L103" s="31"/>
      <c r="M103" s="31"/>
      <c r="N103" s="31"/>
      <c r="O103" s="31"/>
      <c r="P103" s="31"/>
      <c r="Q103" s="31"/>
      <c r="R103" s="31"/>
    </row>
    <row r="104" spans="3:18" ht="30" customHeight="1">
      <c r="C104" s="14">
        <f>노령연금!B103</f>
        <v>1230000</v>
      </c>
      <c r="D104" s="15">
        <f t="shared" si="11"/>
        <v>184162.9871875</v>
      </c>
      <c r="E104" s="15">
        <f t="shared" si="11"/>
        <v>269537.96737499995</v>
      </c>
      <c r="F104" s="15">
        <f t="shared" si="11"/>
        <v>354700.04237500002</v>
      </c>
      <c r="G104" s="15">
        <f t="shared" si="11"/>
        <v>439862.11737499991</v>
      </c>
      <c r="H104" s="15">
        <f t="shared" si="11"/>
        <v>525024.19237499998</v>
      </c>
      <c r="I104" s="15">
        <f t="shared" si="11"/>
        <v>610186.26737499994</v>
      </c>
      <c r="J104" s="15">
        <f t="shared" si="11"/>
        <v>695348.34237500012</v>
      </c>
      <c r="K104" s="27">
        <f>노령연금!B103</f>
        <v>1230000</v>
      </c>
      <c r="L104" s="31"/>
      <c r="M104" s="31"/>
      <c r="N104" s="31"/>
      <c r="O104" s="31"/>
      <c r="P104" s="31"/>
      <c r="Q104" s="31"/>
      <c r="R104" s="31"/>
    </row>
    <row r="105" spans="3:18" ht="30" customHeight="1">
      <c r="C105" s="14">
        <f>노령연금!B104</f>
        <v>1240000</v>
      </c>
      <c r="D105" s="15">
        <f t="shared" si="11"/>
        <v>184703.6121875</v>
      </c>
      <c r="E105" s="15">
        <f t="shared" si="11"/>
        <v>270329.21737499995</v>
      </c>
      <c r="F105" s="15">
        <f t="shared" si="11"/>
        <v>355741.29237500002</v>
      </c>
      <c r="G105" s="15">
        <f t="shared" si="11"/>
        <v>441153.36737499991</v>
      </c>
      <c r="H105" s="15">
        <f t="shared" si="11"/>
        <v>526565.44237499998</v>
      </c>
      <c r="I105" s="15">
        <f t="shared" si="11"/>
        <v>611977.51737500005</v>
      </c>
      <c r="J105" s="15">
        <f t="shared" si="11"/>
        <v>697389.59237500012</v>
      </c>
      <c r="K105" s="27">
        <f>노령연금!B104</f>
        <v>1240000</v>
      </c>
      <c r="L105" s="31"/>
      <c r="M105" s="31"/>
      <c r="N105" s="31"/>
      <c r="O105" s="31"/>
      <c r="P105" s="31"/>
      <c r="Q105" s="31"/>
      <c r="R105" s="31"/>
    </row>
    <row r="106" spans="3:18" ht="30" customHeight="1">
      <c r="C106" s="14">
        <f>노령연금!B105</f>
        <v>1250000</v>
      </c>
      <c r="D106" s="15">
        <f t="shared" si="11"/>
        <v>185244.2371875</v>
      </c>
      <c r="E106" s="15">
        <f t="shared" si="11"/>
        <v>271120.46737499995</v>
      </c>
      <c r="F106" s="15">
        <f t="shared" si="11"/>
        <v>356782.54237500002</v>
      </c>
      <c r="G106" s="15">
        <f t="shared" si="11"/>
        <v>442444.61737499991</v>
      </c>
      <c r="H106" s="15">
        <f t="shared" si="11"/>
        <v>528106.69237499998</v>
      </c>
      <c r="I106" s="15">
        <f t="shared" si="11"/>
        <v>613768.76737499994</v>
      </c>
      <c r="J106" s="15">
        <f t="shared" si="11"/>
        <v>699430.84237500001</v>
      </c>
      <c r="K106" s="27">
        <f>노령연금!B105</f>
        <v>1250000</v>
      </c>
      <c r="L106" s="31"/>
      <c r="M106" s="31"/>
      <c r="N106" s="31"/>
      <c r="O106" s="31"/>
      <c r="P106" s="31"/>
      <c r="Q106" s="31"/>
      <c r="R106" s="31"/>
    </row>
    <row r="107" spans="3:18" ht="30" customHeight="1">
      <c r="C107" s="14">
        <f>노령연금!B106</f>
        <v>1260000</v>
      </c>
      <c r="D107" s="15">
        <f t="shared" si="11"/>
        <v>185784.8621875</v>
      </c>
      <c r="E107" s="15">
        <f t="shared" si="11"/>
        <v>271911.71737499995</v>
      </c>
      <c r="F107" s="15">
        <f t="shared" si="11"/>
        <v>357823.79237500002</v>
      </c>
      <c r="G107" s="15">
        <f t="shared" si="11"/>
        <v>443735.86737499991</v>
      </c>
      <c r="H107" s="15">
        <f t="shared" si="11"/>
        <v>529647.94237499998</v>
      </c>
      <c r="I107" s="15">
        <f t="shared" si="11"/>
        <v>615560.01737500005</v>
      </c>
      <c r="J107" s="15">
        <f t="shared" si="11"/>
        <v>701472.09237500001</v>
      </c>
      <c r="K107" s="27">
        <f>노령연금!B106</f>
        <v>1260000</v>
      </c>
      <c r="L107" s="31"/>
      <c r="M107" s="31"/>
      <c r="N107" s="31"/>
      <c r="O107" s="31"/>
      <c r="P107" s="31"/>
      <c r="Q107" s="31"/>
      <c r="R107" s="31"/>
    </row>
    <row r="108" spans="3:18" ht="30" customHeight="1">
      <c r="C108" s="14">
        <f>노령연금!B107</f>
        <v>1270000</v>
      </c>
      <c r="D108" s="15">
        <f t="shared" si="11"/>
        <v>186325.4871875</v>
      </c>
      <c r="E108" s="15">
        <f t="shared" si="11"/>
        <v>272702.96737499995</v>
      </c>
      <c r="F108" s="15">
        <f t="shared" si="11"/>
        <v>358865.04237500002</v>
      </c>
      <c r="G108" s="15">
        <f t="shared" si="11"/>
        <v>445027.11737499991</v>
      </c>
      <c r="H108" s="15">
        <f t="shared" si="11"/>
        <v>531189.19237499998</v>
      </c>
      <c r="I108" s="15">
        <f t="shared" si="11"/>
        <v>617351.26737499994</v>
      </c>
      <c r="J108" s="15">
        <f t="shared" si="11"/>
        <v>703513.34237500001</v>
      </c>
      <c r="K108" s="27">
        <f>노령연금!B107</f>
        <v>1270000</v>
      </c>
      <c r="L108" s="31"/>
      <c r="M108" s="31"/>
      <c r="N108" s="31"/>
      <c r="O108" s="31"/>
      <c r="P108" s="31"/>
      <c r="Q108" s="31"/>
      <c r="R108" s="31"/>
    </row>
    <row r="109" spans="3:18" ht="30" customHeight="1">
      <c r="C109" s="14">
        <f>노령연금!B108</f>
        <v>1280000</v>
      </c>
      <c r="D109" s="15">
        <f t="shared" ref="D109:J118" si="12">(($D$431*($C$6+$C109)*E$431/E$443)+($D$432*($C$6+$C109)*E$432/E$443)+($D$433*($C$6+$C109)*E$433/E$443)+($D$434*($C$6+$C109)*E$434/E$443)+($D$435*($C$6+$C109)*E$435/E$443)+($D$436*($C$6+$C109)*E$436/E$443)+($D$437*($C$6+$C109)*E$437/E$443)+($D$438*($C$6+$C109)*E$438/E$443)+($D$439*($C$6+$C109)*E$439/E$443)+($D$440*($C$6+$C109)*E$440/E$443)+($D$441*($C$6+$C109)*E$441/E$443)+($D$442*($C$6+$C109)*E$442/E$443))*E$443*12/240/12</f>
        <v>186866.11218749997</v>
      </c>
      <c r="E109" s="15">
        <f t="shared" si="12"/>
        <v>273494.21737499995</v>
      </c>
      <c r="F109" s="15">
        <f t="shared" si="12"/>
        <v>359906.29237500002</v>
      </c>
      <c r="G109" s="15">
        <f t="shared" si="12"/>
        <v>446318.36737499991</v>
      </c>
      <c r="H109" s="15">
        <f t="shared" si="12"/>
        <v>532730.44237499998</v>
      </c>
      <c r="I109" s="15">
        <f t="shared" si="12"/>
        <v>619142.51737499994</v>
      </c>
      <c r="J109" s="15">
        <f t="shared" si="12"/>
        <v>705554.59237500001</v>
      </c>
      <c r="K109" s="27">
        <f>노령연금!B108</f>
        <v>1280000</v>
      </c>
      <c r="L109" s="31"/>
      <c r="M109" s="31"/>
      <c r="N109" s="31"/>
      <c r="O109" s="31"/>
      <c r="P109" s="31"/>
      <c r="Q109" s="31"/>
      <c r="R109" s="31"/>
    </row>
    <row r="110" spans="3:18" ht="30" customHeight="1">
      <c r="C110" s="14">
        <f>노령연금!B109</f>
        <v>1290000</v>
      </c>
      <c r="D110" s="15">
        <f t="shared" si="12"/>
        <v>187406.73718749997</v>
      </c>
      <c r="E110" s="15">
        <f t="shared" si="12"/>
        <v>274285.46737499995</v>
      </c>
      <c r="F110" s="15">
        <f t="shared" si="12"/>
        <v>360947.54237500002</v>
      </c>
      <c r="G110" s="15">
        <f t="shared" si="12"/>
        <v>447609.61737499991</v>
      </c>
      <c r="H110" s="15">
        <f t="shared" si="12"/>
        <v>534271.69237499998</v>
      </c>
      <c r="I110" s="15">
        <f t="shared" si="12"/>
        <v>620933.76737499994</v>
      </c>
      <c r="J110" s="15">
        <f t="shared" si="12"/>
        <v>707595.84237500001</v>
      </c>
      <c r="K110" s="27">
        <f>노령연금!B109</f>
        <v>1290000</v>
      </c>
      <c r="L110" s="31"/>
      <c r="M110" s="31"/>
      <c r="N110" s="31"/>
      <c r="O110" s="31"/>
      <c r="P110" s="31"/>
      <c r="Q110" s="31"/>
      <c r="R110" s="31"/>
    </row>
    <row r="111" spans="3:18" ht="30" customHeight="1">
      <c r="C111" s="14">
        <f>노령연금!B110</f>
        <v>1300000</v>
      </c>
      <c r="D111" s="15">
        <f t="shared" si="12"/>
        <v>187947.36218749997</v>
      </c>
      <c r="E111" s="15">
        <f t="shared" si="12"/>
        <v>275076.71737499995</v>
      </c>
      <c r="F111" s="15">
        <f t="shared" si="12"/>
        <v>361988.79237500002</v>
      </c>
      <c r="G111" s="15">
        <f t="shared" si="12"/>
        <v>448900.86737499991</v>
      </c>
      <c r="H111" s="15">
        <f t="shared" si="12"/>
        <v>535812.94237499998</v>
      </c>
      <c r="I111" s="15">
        <f t="shared" si="12"/>
        <v>622725.01737499994</v>
      </c>
      <c r="J111" s="15">
        <f t="shared" si="12"/>
        <v>709637.09237500001</v>
      </c>
      <c r="K111" s="27">
        <f>노령연금!B110</f>
        <v>1300000</v>
      </c>
      <c r="L111" s="31"/>
      <c r="M111" s="31"/>
      <c r="N111" s="31"/>
      <c r="O111" s="31"/>
      <c r="P111" s="31"/>
      <c r="Q111" s="31"/>
      <c r="R111" s="31"/>
    </row>
    <row r="112" spans="3:18" ht="30" customHeight="1">
      <c r="C112" s="14">
        <f>노령연금!B111</f>
        <v>1310000</v>
      </c>
      <c r="D112" s="15">
        <f t="shared" si="12"/>
        <v>188487.98718749997</v>
      </c>
      <c r="E112" s="15">
        <f t="shared" si="12"/>
        <v>275867.96737499995</v>
      </c>
      <c r="F112" s="15">
        <f t="shared" si="12"/>
        <v>363030.04237500002</v>
      </c>
      <c r="G112" s="15">
        <f t="shared" si="12"/>
        <v>450192.11737499991</v>
      </c>
      <c r="H112" s="15">
        <f t="shared" si="12"/>
        <v>537354.19237499998</v>
      </c>
      <c r="I112" s="15">
        <f t="shared" si="12"/>
        <v>624516.26737500005</v>
      </c>
      <c r="J112" s="15">
        <f t="shared" si="12"/>
        <v>711678.34237500001</v>
      </c>
      <c r="K112" s="27">
        <f>노령연금!B111</f>
        <v>1310000</v>
      </c>
      <c r="L112" s="31"/>
      <c r="M112" s="31"/>
      <c r="N112" s="31"/>
      <c r="O112" s="31"/>
      <c r="P112" s="31"/>
      <c r="Q112" s="31"/>
      <c r="R112" s="31"/>
    </row>
    <row r="113" spans="3:18" ht="30" customHeight="1">
      <c r="C113" s="14">
        <f>노령연금!B112</f>
        <v>1320000</v>
      </c>
      <c r="D113" s="15">
        <f t="shared" si="12"/>
        <v>189028.61218749997</v>
      </c>
      <c r="E113" s="15">
        <f t="shared" si="12"/>
        <v>276659.21737499995</v>
      </c>
      <c r="F113" s="15">
        <f t="shared" si="12"/>
        <v>364071.29237500002</v>
      </c>
      <c r="G113" s="15">
        <f t="shared" si="12"/>
        <v>451483.36737499991</v>
      </c>
      <c r="H113" s="15">
        <f t="shared" si="12"/>
        <v>538895.44237499998</v>
      </c>
      <c r="I113" s="15">
        <f t="shared" si="12"/>
        <v>626307.51737499994</v>
      </c>
      <c r="J113" s="15">
        <f t="shared" si="12"/>
        <v>713719.59237500001</v>
      </c>
      <c r="K113" s="27">
        <f>노령연금!B112</f>
        <v>1320000</v>
      </c>
      <c r="L113" s="31"/>
      <c r="M113" s="31"/>
      <c r="N113" s="31"/>
      <c r="O113" s="31"/>
      <c r="P113" s="31"/>
      <c r="Q113" s="31"/>
      <c r="R113" s="31"/>
    </row>
    <row r="114" spans="3:18" ht="30" customHeight="1">
      <c r="C114" s="14">
        <f>노령연금!B113</f>
        <v>1330000</v>
      </c>
      <c r="D114" s="15">
        <f t="shared" si="12"/>
        <v>189569.23718749997</v>
      </c>
      <c r="E114" s="15">
        <f t="shared" si="12"/>
        <v>277450.46737499995</v>
      </c>
      <c r="F114" s="15">
        <f t="shared" si="12"/>
        <v>365112.54237500002</v>
      </c>
      <c r="G114" s="15">
        <f t="shared" si="12"/>
        <v>452774.61737499991</v>
      </c>
      <c r="H114" s="15">
        <f t="shared" si="12"/>
        <v>540436.69237499998</v>
      </c>
      <c r="I114" s="15">
        <f t="shared" si="12"/>
        <v>628098.76737499994</v>
      </c>
      <c r="J114" s="15">
        <f t="shared" si="12"/>
        <v>715760.84237500001</v>
      </c>
      <c r="K114" s="27">
        <f>노령연금!B113</f>
        <v>1330000</v>
      </c>
      <c r="L114" s="31"/>
      <c r="M114" s="31"/>
      <c r="N114" s="31"/>
      <c r="O114" s="31"/>
      <c r="P114" s="31"/>
      <c r="Q114" s="31"/>
      <c r="R114" s="31"/>
    </row>
    <row r="115" spans="3:18" ht="30" customHeight="1">
      <c r="C115" s="14">
        <f>노령연금!B114</f>
        <v>1340000</v>
      </c>
      <c r="D115" s="15">
        <f t="shared" si="12"/>
        <v>190109.86218749997</v>
      </c>
      <c r="E115" s="15">
        <f t="shared" si="12"/>
        <v>278241.71737499995</v>
      </c>
      <c r="F115" s="15">
        <f t="shared" si="12"/>
        <v>366153.79237500002</v>
      </c>
      <c r="G115" s="15">
        <f t="shared" si="12"/>
        <v>454065.86737499991</v>
      </c>
      <c r="H115" s="15">
        <f t="shared" si="12"/>
        <v>541977.94237499998</v>
      </c>
      <c r="I115" s="15">
        <f t="shared" si="12"/>
        <v>629890.01737499994</v>
      </c>
      <c r="J115" s="15">
        <f t="shared" si="12"/>
        <v>717802.09237500001</v>
      </c>
      <c r="K115" s="27">
        <f>노령연금!B114</f>
        <v>1340000</v>
      </c>
      <c r="L115" s="31"/>
      <c r="M115" s="31"/>
      <c r="N115" s="31"/>
      <c r="O115" s="31"/>
      <c r="P115" s="31"/>
      <c r="Q115" s="31"/>
      <c r="R115" s="31"/>
    </row>
    <row r="116" spans="3:18" ht="30" customHeight="1">
      <c r="C116" s="14">
        <f>노령연금!B115</f>
        <v>1350000</v>
      </c>
      <c r="D116" s="15">
        <f t="shared" si="12"/>
        <v>190650.48718749997</v>
      </c>
      <c r="E116" s="15">
        <f t="shared" si="12"/>
        <v>279032.96737499995</v>
      </c>
      <c r="F116" s="15">
        <f t="shared" si="12"/>
        <v>367195.04237500002</v>
      </c>
      <c r="G116" s="15">
        <f t="shared" si="12"/>
        <v>455357.11737499991</v>
      </c>
      <c r="H116" s="15">
        <f t="shared" si="12"/>
        <v>543519.19237499998</v>
      </c>
      <c r="I116" s="15">
        <f t="shared" si="12"/>
        <v>631681.26737499994</v>
      </c>
      <c r="J116" s="15">
        <f t="shared" si="12"/>
        <v>719843.34237500001</v>
      </c>
      <c r="K116" s="27">
        <f>노령연금!B115</f>
        <v>1350000</v>
      </c>
      <c r="L116" s="31"/>
      <c r="M116" s="31"/>
      <c r="N116" s="31"/>
      <c r="O116" s="31"/>
      <c r="P116" s="31"/>
      <c r="Q116" s="31"/>
      <c r="R116" s="31"/>
    </row>
    <row r="117" spans="3:18" ht="30" customHeight="1">
      <c r="C117" s="14">
        <f>노령연금!B116</f>
        <v>1360000</v>
      </c>
      <c r="D117" s="15">
        <f t="shared" si="12"/>
        <v>191191.11218749997</v>
      </c>
      <c r="E117" s="15">
        <f t="shared" si="12"/>
        <v>279824.21737499995</v>
      </c>
      <c r="F117" s="15">
        <f t="shared" si="12"/>
        <v>368236.29237500002</v>
      </c>
      <c r="G117" s="15">
        <f t="shared" si="12"/>
        <v>456648.36737499991</v>
      </c>
      <c r="H117" s="15">
        <f t="shared" si="12"/>
        <v>545060.44237499998</v>
      </c>
      <c r="I117" s="15">
        <f t="shared" si="12"/>
        <v>633472.51737499994</v>
      </c>
      <c r="J117" s="15">
        <f t="shared" si="12"/>
        <v>721884.59237500001</v>
      </c>
      <c r="K117" s="27">
        <f>노령연금!B116</f>
        <v>1360000</v>
      </c>
      <c r="L117" s="31"/>
      <c r="M117" s="31"/>
      <c r="N117" s="31"/>
      <c r="O117" s="31"/>
      <c r="P117" s="31"/>
      <c r="Q117" s="31"/>
      <c r="R117" s="31"/>
    </row>
    <row r="118" spans="3:18" ht="30" customHeight="1">
      <c r="C118" s="14">
        <f>노령연금!B117</f>
        <v>1370000</v>
      </c>
      <c r="D118" s="15">
        <f t="shared" si="12"/>
        <v>191731.73718749997</v>
      </c>
      <c r="E118" s="15">
        <f t="shared" si="12"/>
        <v>280615.46737499995</v>
      </c>
      <c r="F118" s="15">
        <f t="shared" si="12"/>
        <v>369277.54237500002</v>
      </c>
      <c r="G118" s="15">
        <f t="shared" si="12"/>
        <v>457939.61737499991</v>
      </c>
      <c r="H118" s="15">
        <f t="shared" si="12"/>
        <v>546601.69237499998</v>
      </c>
      <c r="I118" s="15">
        <f t="shared" si="12"/>
        <v>635263.76737499994</v>
      </c>
      <c r="J118" s="15">
        <f t="shared" si="12"/>
        <v>723925.84237500001</v>
      </c>
      <c r="K118" s="27">
        <f>노령연금!B117</f>
        <v>1370000</v>
      </c>
      <c r="L118" s="31"/>
      <c r="M118" s="31"/>
      <c r="N118" s="31"/>
      <c r="O118" s="31"/>
      <c r="P118" s="31"/>
      <c r="Q118" s="31"/>
      <c r="R118" s="31"/>
    </row>
    <row r="119" spans="3:18" ht="30" customHeight="1">
      <c r="C119" s="14">
        <f>노령연금!B118</f>
        <v>1380000</v>
      </c>
      <c r="D119" s="15">
        <f t="shared" ref="D119:J128" si="13">(($D$431*($C$6+$C119)*E$431/E$443)+($D$432*($C$6+$C119)*E$432/E$443)+($D$433*($C$6+$C119)*E$433/E$443)+($D$434*($C$6+$C119)*E$434/E$443)+($D$435*($C$6+$C119)*E$435/E$443)+($D$436*($C$6+$C119)*E$436/E$443)+($D$437*($C$6+$C119)*E$437/E$443)+($D$438*($C$6+$C119)*E$438/E$443)+($D$439*($C$6+$C119)*E$439/E$443)+($D$440*($C$6+$C119)*E$440/E$443)+($D$441*($C$6+$C119)*E$441/E$443)+($D$442*($C$6+$C119)*E$442/E$443))*E$443*12/240/12</f>
        <v>192272.36218749997</v>
      </c>
      <c r="E119" s="15">
        <f t="shared" si="13"/>
        <v>281406.71737499995</v>
      </c>
      <c r="F119" s="15">
        <f t="shared" si="13"/>
        <v>370318.79237500002</v>
      </c>
      <c r="G119" s="15">
        <f t="shared" si="13"/>
        <v>459230.86737499991</v>
      </c>
      <c r="H119" s="15">
        <f t="shared" si="13"/>
        <v>548142.94237499998</v>
      </c>
      <c r="I119" s="15">
        <f t="shared" si="13"/>
        <v>637055.01737500005</v>
      </c>
      <c r="J119" s="15">
        <f t="shared" si="13"/>
        <v>725967.09237500001</v>
      </c>
      <c r="K119" s="27">
        <f>노령연금!B118</f>
        <v>1380000</v>
      </c>
      <c r="L119" s="31"/>
      <c r="M119" s="31"/>
      <c r="N119" s="31"/>
      <c r="O119" s="31"/>
      <c r="P119" s="31"/>
      <c r="Q119" s="31"/>
      <c r="R119" s="31"/>
    </row>
    <row r="120" spans="3:18" ht="30" customHeight="1">
      <c r="C120" s="14">
        <f>노령연금!B119</f>
        <v>1390000</v>
      </c>
      <c r="D120" s="15">
        <f t="shared" si="13"/>
        <v>192812.98718749997</v>
      </c>
      <c r="E120" s="15">
        <f t="shared" si="13"/>
        <v>282197.96737499995</v>
      </c>
      <c r="F120" s="15">
        <f t="shared" si="13"/>
        <v>371360.04237500002</v>
      </c>
      <c r="G120" s="15">
        <f t="shared" si="13"/>
        <v>460522.11737499991</v>
      </c>
      <c r="H120" s="15">
        <f t="shared" si="13"/>
        <v>549684.19237499998</v>
      </c>
      <c r="I120" s="15">
        <f t="shared" si="13"/>
        <v>638846.26737499994</v>
      </c>
      <c r="J120" s="15">
        <f t="shared" si="13"/>
        <v>728008.34237500001</v>
      </c>
      <c r="K120" s="27">
        <f>노령연금!B119</f>
        <v>1390000</v>
      </c>
      <c r="L120" s="31"/>
      <c r="M120" s="31"/>
      <c r="N120" s="31"/>
      <c r="O120" s="31"/>
      <c r="P120" s="31"/>
      <c r="Q120" s="31"/>
      <c r="R120" s="31"/>
    </row>
    <row r="121" spans="3:18" ht="30" customHeight="1">
      <c r="C121" s="14">
        <f>노령연금!B120</f>
        <v>1400000</v>
      </c>
      <c r="D121" s="15">
        <f t="shared" si="13"/>
        <v>193353.61218749997</v>
      </c>
      <c r="E121" s="15">
        <f t="shared" si="13"/>
        <v>282989.21737499995</v>
      </c>
      <c r="F121" s="15">
        <f t="shared" si="13"/>
        <v>372401.29237500002</v>
      </c>
      <c r="G121" s="15">
        <f t="shared" si="13"/>
        <v>461813.36737499991</v>
      </c>
      <c r="H121" s="15">
        <f t="shared" si="13"/>
        <v>551225.44237499998</v>
      </c>
      <c r="I121" s="15">
        <f t="shared" si="13"/>
        <v>640637.51737499994</v>
      </c>
      <c r="J121" s="15">
        <f t="shared" si="13"/>
        <v>730049.59237500001</v>
      </c>
      <c r="K121" s="27">
        <f>노령연금!B120</f>
        <v>1400000</v>
      </c>
      <c r="L121" s="31"/>
      <c r="M121" s="31"/>
      <c r="N121" s="31"/>
      <c r="O121" s="31"/>
      <c r="P121" s="31"/>
      <c r="Q121" s="31"/>
      <c r="R121" s="31"/>
    </row>
    <row r="122" spans="3:18" ht="30" customHeight="1">
      <c r="C122" s="14">
        <f>노령연금!B121</f>
        <v>1410000</v>
      </c>
      <c r="D122" s="15">
        <f t="shared" si="13"/>
        <v>193894.23718749997</v>
      </c>
      <c r="E122" s="15">
        <f t="shared" si="13"/>
        <v>283780.46737499995</v>
      </c>
      <c r="F122" s="15">
        <f t="shared" si="13"/>
        <v>373442.54237500002</v>
      </c>
      <c r="G122" s="15">
        <f t="shared" si="13"/>
        <v>463104.61737499991</v>
      </c>
      <c r="H122" s="15">
        <f t="shared" si="13"/>
        <v>552766.69237499998</v>
      </c>
      <c r="I122" s="15">
        <f t="shared" si="13"/>
        <v>642428.76737499994</v>
      </c>
      <c r="J122" s="15">
        <f t="shared" si="13"/>
        <v>732090.84237500001</v>
      </c>
      <c r="K122" s="27">
        <f>노령연금!B121</f>
        <v>1410000</v>
      </c>
      <c r="L122" s="31"/>
      <c r="M122" s="31"/>
      <c r="N122" s="31"/>
      <c r="O122" s="31"/>
      <c r="P122" s="31"/>
      <c r="Q122" s="31"/>
      <c r="R122" s="31"/>
    </row>
    <row r="123" spans="3:18" ht="30" customHeight="1">
      <c r="C123" s="14">
        <f>노령연금!B122</f>
        <v>1420000</v>
      </c>
      <c r="D123" s="15">
        <f t="shared" si="13"/>
        <v>194434.86218749997</v>
      </c>
      <c r="E123" s="15">
        <f t="shared" si="13"/>
        <v>284571.71737499995</v>
      </c>
      <c r="F123" s="15">
        <f t="shared" si="13"/>
        <v>374483.79237500002</v>
      </c>
      <c r="G123" s="15">
        <f t="shared" si="13"/>
        <v>464395.86737499991</v>
      </c>
      <c r="H123" s="15">
        <f t="shared" si="13"/>
        <v>554307.94237499998</v>
      </c>
      <c r="I123" s="15">
        <f t="shared" si="13"/>
        <v>644220.01737499994</v>
      </c>
      <c r="J123" s="15">
        <f t="shared" si="13"/>
        <v>734132.09237500001</v>
      </c>
      <c r="K123" s="27">
        <f>노령연금!B122</f>
        <v>1420000</v>
      </c>
      <c r="L123" s="31"/>
      <c r="M123" s="31"/>
      <c r="N123" s="31"/>
      <c r="O123" s="31"/>
      <c r="P123" s="31"/>
      <c r="Q123" s="31"/>
      <c r="R123" s="31"/>
    </row>
    <row r="124" spans="3:18" ht="30" customHeight="1">
      <c r="C124" s="14">
        <f>노령연금!B123</f>
        <v>1430000</v>
      </c>
      <c r="D124" s="15">
        <f t="shared" si="13"/>
        <v>194975.48718749997</v>
      </c>
      <c r="E124" s="15">
        <f t="shared" si="13"/>
        <v>285362.96737499995</v>
      </c>
      <c r="F124" s="15">
        <f t="shared" si="13"/>
        <v>375525.04237500002</v>
      </c>
      <c r="G124" s="15">
        <f t="shared" si="13"/>
        <v>465687.11737499991</v>
      </c>
      <c r="H124" s="15">
        <f t="shared" si="13"/>
        <v>555849.19237499998</v>
      </c>
      <c r="I124" s="15">
        <f t="shared" si="13"/>
        <v>646011.26737499994</v>
      </c>
      <c r="J124" s="15">
        <f t="shared" si="13"/>
        <v>736173.34237500001</v>
      </c>
      <c r="K124" s="27">
        <f>노령연금!B123</f>
        <v>1430000</v>
      </c>
      <c r="L124" s="31"/>
      <c r="M124" s="31"/>
      <c r="N124" s="31"/>
      <c r="O124" s="31"/>
      <c r="P124" s="31"/>
      <c r="Q124" s="31"/>
      <c r="R124" s="31"/>
    </row>
    <row r="125" spans="3:18" ht="30" customHeight="1">
      <c r="C125" s="14">
        <f>노령연금!B124</f>
        <v>1440000</v>
      </c>
      <c r="D125" s="15">
        <f t="shared" si="13"/>
        <v>195516.11218749997</v>
      </c>
      <c r="E125" s="15">
        <f t="shared" si="13"/>
        <v>286154.21737499995</v>
      </c>
      <c r="F125" s="15">
        <f t="shared" si="13"/>
        <v>376566.29237500002</v>
      </c>
      <c r="G125" s="15">
        <f t="shared" si="13"/>
        <v>466978.36737499991</v>
      </c>
      <c r="H125" s="15">
        <f t="shared" si="13"/>
        <v>557390.44237499998</v>
      </c>
      <c r="I125" s="15">
        <f t="shared" si="13"/>
        <v>647802.51737499994</v>
      </c>
      <c r="J125" s="15">
        <f t="shared" si="13"/>
        <v>738214.59237500001</v>
      </c>
      <c r="K125" s="27">
        <f>노령연금!B124</f>
        <v>1440000</v>
      </c>
      <c r="L125" s="31"/>
      <c r="M125" s="31"/>
      <c r="N125" s="31"/>
      <c r="O125" s="31"/>
      <c r="P125" s="31"/>
      <c r="Q125" s="31"/>
      <c r="R125" s="31"/>
    </row>
    <row r="126" spans="3:18" ht="30" customHeight="1">
      <c r="C126" s="14">
        <f>노령연금!B125</f>
        <v>1450000</v>
      </c>
      <c r="D126" s="15">
        <f t="shared" si="13"/>
        <v>196056.73718749997</v>
      </c>
      <c r="E126" s="15">
        <f t="shared" si="13"/>
        <v>286945.46737499995</v>
      </c>
      <c r="F126" s="15">
        <f t="shared" si="13"/>
        <v>377607.54237500002</v>
      </c>
      <c r="G126" s="15">
        <f t="shared" si="13"/>
        <v>468269.61737499991</v>
      </c>
      <c r="H126" s="15">
        <f t="shared" si="13"/>
        <v>558931.69237499998</v>
      </c>
      <c r="I126" s="15">
        <f t="shared" si="13"/>
        <v>649593.76737500005</v>
      </c>
      <c r="J126" s="15">
        <f t="shared" si="13"/>
        <v>740255.84237500001</v>
      </c>
      <c r="K126" s="27">
        <f>노령연금!B125</f>
        <v>1450000</v>
      </c>
      <c r="L126" s="31"/>
      <c r="M126" s="31"/>
      <c r="N126" s="31"/>
      <c r="O126" s="31"/>
      <c r="P126" s="31"/>
      <c r="Q126" s="31"/>
      <c r="R126" s="31"/>
    </row>
    <row r="127" spans="3:18" ht="30" customHeight="1">
      <c r="C127" s="14">
        <f>노령연금!B126</f>
        <v>1460000</v>
      </c>
      <c r="D127" s="15">
        <f t="shared" si="13"/>
        <v>196597.36218749997</v>
      </c>
      <c r="E127" s="15">
        <f t="shared" si="13"/>
        <v>287736.71737499995</v>
      </c>
      <c r="F127" s="15">
        <f t="shared" si="13"/>
        <v>378648.79237500002</v>
      </c>
      <c r="G127" s="15">
        <f t="shared" si="13"/>
        <v>469560.86737499991</v>
      </c>
      <c r="H127" s="15">
        <f t="shared" si="13"/>
        <v>560472.94237499998</v>
      </c>
      <c r="I127" s="15">
        <f t="shared" si="13"/>
        <v>651385.01737499994</v>
      </c>
      <c r="J127" s="15">
        <f t="shared" si="13"/>
        <v>742297.09237500001</v>
      </c>
      <c r="K127" s="27">
        <f>노령연금!B126</f>
        <v>1460000</v>
      </c>
      <c r="L127" s="31"/>
      <c r="M127" s="31"/>
      <c r="N127" s="31"/>
      <c r="O127" s="31"/>
      <c r="P127" s="31"/>
      <c r="Q127" s="31"/>
      <c r="R127" s="31"/>
    </row>
    <row r="128" spans="3:18" ht="30" customHeight="1">
      <c r="C128" s="14">
        <f>노령연금!B127</f>
        <v>1470000</v>
      </c>
      <c r="D128" s="15">
        <f t="shared" si="13"/>
        <v>197137.98718749997</v>
      </c>
      <c r="E128" s="15">
        <f t="shared" si="13"/>
        <v>288527.96737499995</v>
      </c>
      <c r="F128" s="15">
        <f t="shared" si="13"/>
        <v>379690.04237500002</v>
      </c>
      <c r="G128" s="15">
        <f t="shared" si="13"/>
        <v>470852.11737499991</v>
      </c>
      <c r="H128" s="15">
        <f t="shared" si="13"/>
        <v>562014.19237499998</v>
      </c>
      <c r="I128" s="15">
        <f t="shared" si="13"/>
        <v>653176.26737499994</v>
      </c>
      <c r="J128" s="15">
        <f t="shared" si="13"/>
        <v>744338.34237500001</v>
      </c>
      <c r="K128" s="27">
        <f>노령연금!B127</f>
        <v>1470000</v>
      </c>
      <c r="L128" s="31"/>
      <c r="M128" s="31"/>
      <c r="N128" s="31"/>
      <c r="O128" s="31"/>
      <c r="P128" s="31"/>
      <c r="Q128" s="31"/>
      <c r="R128" s="31"/>
    </row>
    <row r="129" spans="3:18" ht="30" customHeight="1">
      <c r="C129" s="14">
        <f>노령연금!B128</f>
        <v>1480000</v>
      </c>
      <c r="D129" s="15">
        <f t="shared" ref="D129:J138" si="14">(($D$431*($C$6+$C129)*E$431/E$443)+($D$432*($C$6+$C129)*E$432/E$443)+($D$433*($C$6+$C129)*E$433/E$443)+($D$434*($C$6+$C129)*E$434/E$443)+($D$435*($C$6+$C129)*E$435/E$443)+($D$436*($C$6+$C129)*E$436/E$443)+($D$437*($C$6+$C129)*E$437/E$443)+($D$438*($C$6+$C129)*E$438/E$443)+($D$439*($C$6+$C129)*E$439/E$443)+($D$440*($C$6+$C129)*E$440/E$443)+($D$441*($C$6+$C129)*E$441/E$443)+($D$442*($C$6+$C129)*E$442/E$443))*E$443*12/240/12</f>
        <v>197678.61218749997</v>
      </c>
      <c r="E129" s="15">
        <f t="shared" si="14"/>
        <v>289319.21737499995</v>
      </c>
      <c r="F129" s="15">
        <f t="shared" si="14"/>
        <v>380731.29237500002</v>
      </c>
      <c r="G129" s="15">
        <f t="shared" si="14"/>
        <v>472143.36737499991</v>
      </c>
      <c r="H129" s="15">
        <f t="shared" si="14"/>
        <v>563555.44237499998</v>
      </c>
      <c r="I129" s="15">
        <f t="shared" si="14"/>
        <v>654967.51737499994</v>
      </c>
      <c r="J129" s="15">
        <f t="shared" si="14"/>
        <v>746379.59237500001</v>
      </c>
      <c r="K129" s="27">
        <f>노령연금!B128</f>
        <v>1480000</v>
      </c>
      <c r="L129" s="31"/>
      <c r="M129" s="31"/>
      <c r="N129" s="31"/>
      <c r="O129" s="31"/>
      <c r="P129" s="31"/>
      <c r="Q129" s="31"/>
      <c r="R129" s="31"/>
    </row>
    <row r="130" spans="3:18" ht="30" customHeight="1">
      <c r="C130" s="14">
        <f>노령연금!B129</f>
        <v>1490000</v>
      </c>
      <c r="D130" s="15">
        <f t="shared" si="14"/>
        <v>198219.23718749997</v>
      </c>
      <c r="E130" s="15">
        <f t="shared" si="14"/>
        <v>290110.46737499995</v>
      </c>
      <c r="F130" s="15">
        <f t="shared" si="14"/>
        <v>381772.54237500002</v>
      </c>
      <c r="G130" s="15">
        <f t="shared" si="14"/>
        <v>473434.61737499991</v>
      </c>
      <c r="H130" s="15">
        <f t="shared" si="14"/>
        <v>565096.69237499998</v>
      </c>
      <c r="I130" s="15">
        <f t="shared" si="14"/>
        <v>656758.76737499994</v>
      </c>
      <c r="J130" s="15">
        <f t="shared" si="14"/>
        <v>748420.84237500001</v>
      </c>
      <c r="K130" s="27">
        <f>노령연금!B129</f>
        <v>1490000</v>
      </c>
      <c r="L130" s="31"/>
      <c r="M130" s="31"/>
      <c r="N130" s="31"/>
      <c r="O130" s="31"/>
      <c r="P130" s="31"/>
      <c r="Q130" s="31"/>
      <c r="R130" s="31"/>
    </row>
    <row r="131" spans="3:18" ht="30" customHeight="1">
      <c r="C131" s="14">
        <f>노령연금!B130</f>
        <v>1500000</v>
      </c>
      <c r="D131" s="15">
        <f t="shared" si="14"/>
        <v>198759.86218749997</v>
      </c>
      <c r="E131" s="15">
        <f t="shared" si="14"/>
        <v>290901.71737499995</v>
      </c>
      <c r="F131" s="15">
        <f t="shared" si="14"/>
        <v>382813.79237500002</v>
      </c>
      <c r="G131" s="15">
        <f t="shared" si="14"/>
        <v>474725.86737499991</v>
      </c>
      <c r="H131" s="15">
        <f t="shared" si="14"/>
        <v>566637.94237499998</v>
      </c>
      <c r="I131" s="15">
        <f t="shared" si="14"/>
        <v>658550.01737499994</v>
      </c>
      <c r="J131" s="15">
        <f t="shared" si="14"/>
        <v>750462.09237500001</v>
      </c>
      <c r="K131" s="27">
        <f>노령연금!B130</f>
        <v>1500000</v>
      </c>
      <c r="L131" s="31"/>
      <c r="M131" s="31"/>
      <c r="N131" s="31"/>
      <c r="O131" s="31"/>
      <c r="P131" s="31"/>
      <c r="Q131" s="31"/>
      <c r="R131" s="31"/>
    </row>
    <row r="132" spans="3:18" ht="30" customHeight="1">
      <c r="C132" s="14">
        <f>노령연금!B131</f>
        <v>1510000</v>
      </c>
      <c r="D132" s="15">
        <f t="shared" si="14"/>
        <v>199300.48718749997</v>
      </c>
      <c r="E132" s="15">
        <f t="shared" si="14"/>
        <v>291692.96737499995</v>
      </c>
      <c r="F132" s="15">
        <f t="shared" si="14"/>
        <v>383855.04237500002</v>
      </c>
      <c r="G132" s="15">
        <f t="shared" si="14"/>
        <v>476017.11737499991</v>
      </c>
      <c r="H132" s="15">
        <f t="shared" si="14"/>
        <v>568179.19237499998</v>
      </c>
      <c r="I132" s="15">
        <f t="shared" si="14"/>
        <v>660341.26737499994</v>
      </c>
      <c r="J132" s="15">
        <f t="shared" si="14"/>
        <v>752503.34237500001</v>
      </c>
      <c r="K132" s="27">
        <f>노령연금!B131</f>
        <v>1510000</v>
      </c>
      <c r="L132" s="31"/>
      <c r="M132" s="31"/>
      <c r="N132" s="31"/>
      <c r="O132" s="31"/>
      <c r="P132" s="31"/>
      <c r="Q132" s="31"/>
      <c r="R132" s="31"/>
    </row>
    <row r="133" spans="3:18" ht="30" customHeight="1">
      <c r="C133" s="14">
        <f>노령연금!B132</f>
        <v>1520000</v>
      </c>
      <c r="D133" s="15">
        <f t="shared" si="14"/>
        <v>199841.11218749997</v>
      </c>
      <c r="E133" s="15">
        <f t="shared" si="14"/>
        <v>292484.21737499995</v>
      </c>
      <c r="F133" s="15">
        <f t="shared" si="14"/>
        <v>384896.29237500002</v>
      </c>
      <c r="G133" s="15">
        <f t="shared" si="14"/>
        <v>477308.36737499991</v>
      </c>
      <c r="H133" s="15">
        <f t="shared" si="14"/>
        <v>569720.44237499998</v>
      </c>
      <c r="I133" s="15">
        <f t="shared" si="14"/>
        <v>662132.51737500005</v>
      </c>
      <c r="J133" s="15">
        <f t="shared" si="14"/>
        <v>754544.59237500001</v>
      </c>
      <c r="K133" s="27">
        <f>노령연금!B132</f>
        <v>1520000</v>
      </c>
      <c r="L133" s="31"/>
      <c r="M133" s="31"/>
      <c r="N133" s="31"/>
      <c r="O133" s="31"/>
      <c r="P133" s="31"/>
      <c r="Q133" s="31"/>
      <c r="R133" s="31"/>
    </row>
    <row r="134" spans="3:18" ht="30" customHeight="1">
      <c r="C134" s="14">
        <f>노령연금!B133</f>
        <v>1530000</v>
      </c>
      <c r="D134" s="15">
        <f t="shared" si="14"/>
        <v>200381.73718749997</v>
      </c>
      <c r="E134" s="15">
        <f t="shared" si="14"/>
        <v>293275.46737499995</v>
      </c>
      <c r="F134" s="15">
        <f t="shared" si="14"/>
        <v>385937.54237500002</v>
      </c>
      <c r="G134" s="15">
        <f t="shared" si="14"/>
        <v>478599.61737499991</v>
      </c>
      <c r="H134" s="15">
        <f t="shared" si="14"/>
        <v>571261.69237499998</v>
      </c>
      <c r="I134" s="15">
        <f t="shared" si="14"/>
        <v>663923.76737499994</v>
      </c>
      <c r="J134" s="15">
        <f t="shared" si="14"/>
        <v>756585.84237500001</v>
      </c>
      <c r="K134" s="27">
        <f>노령연금!B133</f>
        <v>1530000</v>
      </c>
      <c r="L134" s="31"/>
      <c r="M134" s="31"/>
      <c r="N134" s="31"/>
      <c r="O134" s="31"/>
      <c r="P134" s="31"/>
      <c r="Q134" s="31"/>
      <c r="R134" s="31"/>
    </row>
    <row r="135" spans="3:18" ht="30" customHeight="1">
      <c r="C135" s="14">
        <f>노령연금!B134</f>
        <v>1540000</v>
      </c>
      <c r="D135" s="15">
        <f t="shared" si="14"/>
        <v>200922.36218749997</v>
      </c>
      <c r="E135" s="15">
        <f t="shared" si="14"/>
        <v>294066.71737499995</v>
      </c>
      <c r="F135" s="15">
        <f t="shared" si="14"/>
        <v>386978.79237500002</v>
      </c>
      <c r="G135" s="15">
        <f t="shared" si="14"/>
        <v>479890.86737499991</v>
      </c>
      <c r="H135" s="15">
        <f t="shared" si="14"/>
        <v>572802.94237499998</v>
      </c>
      <c r="I135" s="15">
        <f t="shared" si="14"/>
        <v>665715.01737499994</v>
      </c>
      <c r="J135" s="15">
        <f t="shared" si="14"/>
        <v>758627.09237500001</v>
      </c>
      <c r="K135" s="27">
        <f>노령연금!B134</f>
        <v>1540000</v>
      </c>
      <c r="L135" s="31"/>
      <c r="M135" s="31"/>
      <c r="N135" s="31"/>
      <c r="O135" s="31"/>
      <c r="P135" s="31"/>
      <c r="Q135" s="31"/>
      <c r="R135" s="31"/>
    </row>
    <row r="136" spans="3:18" ht="30" customHeight="1">
      <c r="C136" s="14">
        <f>노령연금!B135</f>
        <v>1550000</v>
      </c>
      <c r="D136" s="15">
        <f t="shared" si="14"/>
        <v>201462.98718749997</v>
      </c>
      <c r="E136" s="15">
        <f t="shared" si="14"/>
        <v>294857.96737499995</v>
      </c>
      <c r="F136" s="15">
        <f t="shared" si="14"/>
        <v>388020.04237500002</v>
      </c>
      <c r="G136" s="15">
        <f t="shared" si="14"/>
        <v>481182.11737499991</v>
      </c>
      <c r="H136" s="15">
        <f t="shared" si="14"/>
        <v>574344.19237499998</v>
      </c>
      <c r="I136" s="15">
        <f t="shared" si="14"/>
        <v>667506.26737499994</v>
      </c>
      <c r="J136" s="15">
        <f t="shared" si="14"/>
        <v>760668.34237500001</v>
      </c>
      <c r="K136" s="27">
        <f>노령연금!B135</f>
        <v>1550000</v>
      </c>
      <c r="L136" s="31"/>
      <c r="M136" s="31"/>
      <c r="N136" s="31"/>
      <c r="O136" s="31"/>
      <c r="P136" s="31"/>
      <c r="Q136" s="31"/>
      <c r="R136" s="31"/>
    </row>
    <row r="137" spans="3:18" ht="30" customHeight="1">
      <c r="C137" s="14">
        <f>노령연금!B136</f>
        <v>1560000</v>
      </c>
      <c r="D137" s="15">
        <f t="shared" si="14"/>
        <v>202003.61218749997</v>
      </c>
      <c r="E137" s="15">
        <f t="shared" si="14"/>
        <v>295649.21737499995</v>
      </c>
      <c r="F137" s="15">
        <f t="shared" si="14"/>
        <v>389061.29237500002</v>
      </c>
      <c r="G137" s="15">
        <f t="shared" si="14"/>
        <v>482473.36737499991</v>
      </c>
      <c r="H137" s="15">
        <f t="shared" si="14"/>
        <v>575885.44237499998</v>
      </c>
      <c r="I137" s="15">
        <f t="shared" si="14"/>
        <v>669297.51737499994</v>
      </c>
      <c r="J137" s="15">
        <f t="shared" si="14"/>
        <v>762709.59237500001</v>
      </c>
      <c r="K137" s="27">
        <f>노령연금!B136</f>
        <v>1560000</v>
      </c>
      <c r="L137" s="31"/>
      <c r="M137" s="31"/>
      <c r="N137" s="31"/>
      <c r="O137" s="31"/>
      <c r="P137" s="31"/>
      <c r="Q137" s="31"/>
      <c r="R137" s="31"/>
    </row>
    <row r="138" spans="3:18" ht="30" customHeight="1">
      <c r="C138" s="14">
        <f>노령연금!B137</f>
        <v>1570000</v>
      </c>
      <c r="D138" s="15">
        <f t="shared" si="14"/>
        <v>202544.23718749997</v>
      </c>
      <c r="E138" s="15">
        <f t="shared" si="14"/>
        <v>296440.46737499995</v>
      </c>
      <c r="F138" s="15">
        <f t="shared" si="14"/>
        <v>390102.54237500002</v>
      </c>
      <c r="G138" s="15">
        <f t="shared" si="14"/>
        <v>483764.61737499991</v>
      </c>
      <c r="H138" s="15">
        <f t="shared" si="14"/>
        <v>577426.69237499998</v>
      </c>
      <c r="I138" s="15">
        <f t="shared" si="14"/>
        <v>671088.76737499994</v>
      </c>
      <c r="J138" s="15">
        <f t="shared" si="14"/>
        <v>764750.84237500001</v>
      </c>
      <c r="K138" s="27">
        <f>노령연금!B137</f>
        <v>1570000</v>
      </c>
      <c r="L138" s="31"/>
      <c r="M138" s="31"/>
      <c r="N138" s="31"/>
      <c r="O138" s="31"/>
      <c r="P138" s="31"/>
      <c r="Q138" s="31"/>
      <c r="R138" s="31"/>
    </row>
    <row r="139" spans="3:18" ht="30" customHeight="1">
      <c r="C139" s="14">
        <f>노령연금!B138</f>
        <v>1580000</v>
      </c>
      <c r="D139" s="15">
        <f t="shared" ref="D139:J148" si="15">(($D$431*($C$6+$C139)*E$431/E$443)+($D$432*($C$6+$C139)*E$432/E$443)+($D$433*($C$6+$C139)*E$433/E$443)+($D$434*($C$6+$C139)*E$434/E$443)+($D$435*($C$6+$C139)*E$435/E$443)+($D$436*($C$6+$C139)*E$436/E$443)+($D$437*($C$6+$C139)*E$437/E$443)+($D$438*($C$6+$C139)*E$438/E$443)+($D$439*($C$6+$C139)*E$439/E$443)+($D$440*($C$6+$C139)*E$440/E$443)+($D$441*($C$6+$C139)*E$441/E$443)+($D$442*($C$6+$C139)*E$442/E$443))*E$443*12/240/12</f>
        <v>203084.86218749997</v>
      </c>
      <c r="E139" s="15">
        <f t="shared" si="15"/>
        <v>297231.71737499995</v>
      </c>
      <c r="F139" s="15">
        <f t="shared" si="15"/>
        <v>391143.79237500002</v>
      </c>
      <c r="G139" s="15">
        <f t="shared" si="15"/>
        <v>485055.86737499991</v>
      </c>
      <c r="H139" s="15">
        <f t="shared" si="15"/>
        <v>578967.94237499998</v>
      </c>
      <c r="I139" s="15">
        <f t="shared" si="15"/>
        <v>672880.01737499994</v>
      </c>
      <c r="J139" s="15">
        <f t="shared" si="15"/>
        <v>766792.09237500001</v>
      </c>
      <c r="K139" s="27">
        <f>노령연금!B138</f>
        <v>1580000</v>
      </c>
      <c r="L139" s="31"/>
      <c r="M139" s="31"/>
      <c r="N139" s="31"/>
      <c r="O139" s="31"/>
      <c r="P139" s="31"/>
      <c r="Q139" s="31"/>
      <c r="R139" s="31"/>
    </row>
    <row r="140" spans="3:18" ht="30" customHeight="1">
      <c r="C140" s="14">
        <f>노령연금!B139</f>
        <v>1590000</v>
      </c>
      <c r="D140" s="15">
        <f t="shared" si="15"/>
        <v>203625.48718749997</v>
      </c>
      <c r="E140" s="15">
        <f t="shared" si="15"/>
        <v>298022.96737499995</v>
      </c>
      <c r="F140" s="15">
        <f t="shared" si="15"/>
        <v>392185.04237500002</v>
      </c>
      <c r="G140" s="15">
        <f t="shared" si="15"/>
        <v>486347.11737499991</v>
      </c>
      <c r="H140" s="15">
        <f t="shared" si="15"/>
        <v>580509.19237499998</v>
      </c>
      <c r="I140" s="15">
        <f t="shared" si="15"/>
        <v>674671.26737500005</v>
      </c>
      <c r="J140" s="15">
        <f t="shared" si="15"/>
        <v>768833.34237500001</v>
      </c>
      <c r="K140" s="27">
        <f>노령연금!B139</f>
        <v>1590000</v>
      </c>
      <c r="L140" s="31"/>
      <c r="M140" s="31"/>
      <c r="N140" s="31"/>
      <c r="O140" s="31"/>
      <c r="P140" s="31"/>
      <c r="Q140" s="31"/>
      <c r="R140" s="31"/>
    </row>
    <row r="141" spans="3:18" ht="30" customHeight="1">
      <c r="C141" s="14">
        <f>노령연금!B140</f>
        <v>1600000</v>
      </c>
      <c r="D141" s="15">
        <f t="shared" si="15"/>
        <v>204166.11218749997</v>
      </c>
      <c r="E141" s="15">
        <f t="shared" si="15"/>
        <v>298814.21737499995</v>
      </c>
      <c r="F141" s="15">
        <f t="shared" si="15"/>
        <v>393226.29237500002</v>
      </c>
      <c r="G141" s="15">
        <f t="shared" si="15"/>
        <v>487638.36737499991</v>
      </c>
      <c r="H141" s="15">
        <f t="shared" si="15"/>
        <v>582050.44237499998</v>
      </c>
      <c r="I141" s="15">
        <f t="shared" si="15"/>
        <v>676462.51737499994</v>
      </c>
      <c r="J141" s="15">
        <f t="shared" si="15"/>
        <v>770874.59237500001</v>
      </c>
      <c r="K141" s="27">
        <f>노령연금!B140</f>
        <v>1600000</v>
      </c>
      <c r="L141" s="31"/>
      <c r="M141" s="31"/>
      <c r="N141" s="31"/>
      <c r="O141" s="31"/>
      <c r="P141" s="31"/>
      <c r="Q141" s="31"/>
      <c r="R141" s="31"/>
    </row>
    <row r="142" spans="3:18" ht="30" customHeight="1">
      <c r="C142" s="14">
        <f>노령연금!B141</f>
        <v>1610000</v>
      </c>
      <c r="D142" s="15">
        <f t="shared" si="15"/>
        <v>204706.73718749997</v>
      </c>
      <c r="E142" s="15">
        <f t="shared" si="15"/>
        <v>299605.46737499995</v>
      </c>
      <c r="F142" s="15">
        <f t="shared" si="15"/>
        <v>394267.54237500002</v>
      </c>
      <c r="G142" s="15">
        <f t="shared" si="15"/>
        <v>488929.61737499991</v>
      </c>
      <c r="H142" s="15">
        <f t="shared" si="15"/>
        <v>583591.69237499998</v>
      </c>
      <c r="I142" s="15">
        <f t="shared" si="15"/>
        <v>678253.76737499994</v>
      </c>
      <c r="J142" s="15">
        <f t="shared" si="15"/>
        <v>772915.84237500001</v>
      </c>
      <c r="K142" s="27">
        <f>노령연금!B141</f>
        <v>1610000</v>
      </c>
      <c r="L142" s="31"/>
      <c r="M142" s="31"/>
      <c r="N142" s="31"/>
      <c r="O142" s="31"/>
      <c r="P142" s="31"/>
      <c r="Q142" s="31"/>
      <c r="R142" s="31"/>
    </row>
    <row r="143" spans="3:18" ht="30" customHeight="1">
      <c r="C143" s="14">
        <f>노령연금!B142</f>
        <v>1620000</v>
      </c>
      <c r="D143" s="15">
        <f t="shared" si="15"/>
        <v>205247.36218749997</v>
      </c>
      <c r="E143" s="15">
        <f t="shared" si="15"/>
        <v>300396.71737499995</v>
      </c>
      <c r="F143" s="15">
        <f t="shared" si="15"/>
        <v>395308.79237500002</v>
      </c>
      <c r="G143" s="15">
        <f t="shared" si="15"/>
        <v>490220.86737499991</v>
      </c>
      <c r="H143" s="15">
        <f t="shared" si="15"/>
        <v>585132.94237499998</v>
      </c>
      <c r="I143" s="15">
        <f t="shared" si="15"/>
        <v>680045.01737499994</v>
      </c>
      <c r="J143" s="15">
        <f t="shared" si="15"/>
        <v>774957.09237500001</v>
      </c>
      <c r="K143" s="27">
        <f>노령연금!B142</f>
        <v>1620000</v>
      </c>
      <c r="L143" s="31"/>
      <c r="M143" s="31"/>
      <c r="N143" s="31"/>
      <c r="O143" s="31"/>
      <c r="P143" s="31"/>
      <c r="Q143" s="31"/>
      <c r="R143" s="31"/>
    </row>
    <row r="144" spans="3:18" ht="30" customHeight="1">
      <c r="C144" s="14">
        <f>노령연금!B143</f>
        <v>1630000</v>
      </c>
      <c r="D144" s="15">
        <f t="shared" si="15"/>
        <v>205787.98718749997</v>
      </c>
      <c r="E144" s="15">
        <f t="shared" si="15"/>
        <v>301187.96737499995</v>
      </c>
      <c r="F144" s="15">
        <f t="shared" si="15"/>
        <v>396350.04237500002</v>
      </c>
      <c r="G144" s="15">
        <f t="shared" si="15"/>
        <v>491512.11737499991</v>
      </c>
      <c r="H144" s="15">
        <f t="shared" si="15"/>
        <v>586674.19237499998</v>
      </c>
      <c r="I144" s="15">
        <f t="shared" si="15"/>
        <v>681836.26737499994</v>
      </c>
      <c r="J144" s="15">
        <f t="shared" si="15"/>
        <v>776998.34237500001</v>
      </c>
      <c r="K144" s="27">
        <f>노령연금!B143</f>
        <v>1630000</v>
      </c>
      <c r="L144" s="31"/>
      <c r="M144" s="31"/>
      <c r="N144" s="31"/>
      <c r="O144" s="31"/>
      <c r="P144" s="31"/>
      <c r="Q144" s="31"/>
      <c r="R144" s="31"/>
    </row>
    <row r="145" spans="3:18" ht="30" customHeight="1">
      <c r="C145" s="14">
        <f>노령연금!B144</f>
        <v>1640000</v>
      </c>
      <c r="D145" s="15">
        <f t="shared" si="15"/>
        <v>206328.61218749997</v>
      </c>
      <c r="E145" s="15">
        <f t="shared" si="15"/>
        <v>301979.21737499995</v>
      </c>
      <c r="F145" s="15">
        <f t="shared" si="15"/>
        <v>397391.29237500002</v>
      </c>
      <c r="G145" s="15">
        <f t="shared" si="15"/>
        <v>492803.36737499991</v>
      </c>
      <c r="H145" s="15">
        <f t="shared" si="15"/>
        <v>588215.44237499998</v>
      </c>
      <c r="I145" s="15">
        <f t="shared" si="15"/>
        <v>683627.51737499994</v>
      </c>
      <c r="J145" s="15">
        <f t="shared" si="15"/>
        <v>779039.59237500001</v>
      </c>
      <c r="K145" s="27">
        <f>노령연금!B144</f>
        <v>1640000</v>
      </c>
      <c r="L145" s="31"/>
      <c r="M145" s="31"/>
      <c r="N145" s="31"/>
      <c r="O145" s="31"/>
      <c r="P145" s="31"/>
      <c r="Q145" s="31"/>
      <c r="R145" s="31"/>
    </row>
    <row r="146" spans="3:18" ht="30" customHeight="1">
      <c r="C146" s="14">
        <f>노령연금!B145</f>
        <v>1650000</v>
      </c>
      <c r="D146" s="15">
        <f t="shared" si="15"/>
        <v>206869.23718749997</v>
      </c>
      <c r="E146" s="15">
        <f t="shared" si="15"/>
        <v>302770.46737499995</v>
      </c>
      <c r="F146" s="15">
        <f t="shared" si="15"/>
        <v>398432.54237500002</v>
      </c>
      <c r="G146" s="15">
        <f t="shared" si="15"/>
        <v>494094.61737499991</v>
      </c>
      <c r="H146" s="15">
        <f t="shared" si="15"/>
        <v>589756.69237499998</v>
      </c>
      <c r="I146" s="15">
        <f t="shared" si="15"/>
        <v>685418.76737499982</v>
      </c>
      <c r="J146" s="15">
        <f t="shared" si="15"/>
        <v>781080.84237500001</v>
      </c>
      <c r="K146" s="27">
        <f>노령연금!B145</f>
        <v>1650000</v>
      </c>
      <c r="L146" s="31"/>
      <c r="M146" s="31"/>
      <c r="N146" s="31"/>
      <c r="O146" s="31"/>
      <c r="P146" s="31"/>
      <c r="Q146" s="31"/>
      <c r="R146" s="31"/>
    </row>
    <row r="147" spans="3:18" ht="30" customHeight="1">
      <c r="C147" s="14">
        <f>노령연금!B146</f>
        <v>1660000</v>
      </c>
      <c r="D147" s="15">
        <f t="shared" si="15"/>
        <v>207409.86218749997</v>
      </c>
      <c r="E147" s="15">
        <f t="shared" si="15"/>
        <v>303561.71737499995</v>
      </c>
      <c r="F147" s="15">
        <f t="shared" si="15"/>
        <v>399473.79237500002</v>
      </c>
      <c r="G147" s="15">
        <f t="shared" si="15"/>
        <v>495385.86737499991</v>
      </c>
      <c r="H147" s="15">
        <f t="shared" si="15"/>
        <v>591297.94237499998</v>
      </c>
      <c r="I147" s="15">
        <f t="shared" si="15"/>
        <v>687210.01737500005</v>
      </c>
      <c r="J147" s="15">
        <f t="shared" si="15"/>
        <v>783122.09237500001</v>
      </c>
      <c r="K147" s="27">
        <f>노령연금!B146</f>
        <v>1660000</v>
      </c>
      <c r="L147" s="31"/>
      <c r="M147" s="31"/>
      <c r="N147" s="31"/>
      <c r="O147" s="31"/>
      <c r="P147" s="31"/>
      <c r="Q147" s="31"/>
      <c r="R147" s="31"/>
    </row>
    <row r="148" spans="3:18" ht="30" customHeight="1">
      <c r="C148" s="14">
        <f>노령연금!B147</f>
        <v>1670000</v>
      </c>
      <c r="D148" s="15">
        <f t="shared" si="15"/>
        <v>207950.48718749997</v>
      </c>
      <c r="E148" s="15">
        <f t="shared" si="15"/>
        <v>304352.96737499995</v>
      </c>
      <c r="F148" s="15">
        <f t="shared" si="15"/>
        <v>400515.04237500002</v>
      </c>
      <c r="G148" s="15">
        <f t="shared" si="15"/>
        <v>496677.11737499991</v>
      </c>
      <c r="H148" s="15">
        <f t="shared" si="15"/>
        <v>592839.19237499998</v>
      </c>
      <c r="I148" s="15">
        <f t="shared" si="15"/>
        <v>689001.26737499994</v>
      </c>
      <c r="J148" s="15">
        <f t="shared" si="15"/>
        <v>785163.34237500001</v>
      </c>
      <c r="K148" s="27">
        <f>노령연금!B147</f>
        <v>1670000</v>
      </c>
      <c r="L148" s="31"/>
      <c r="M148" s="31"/>
      <c r="N148" s="31"/>
      <c r="O148" s="31"/>
      <c r="P148" s="31"/>
      <c r="Q148" s="31"/>
      <c r="R148" s="31"/>
    </row>
    <row r="149" spans="3:18" ht="30" customHeight="1">
      <c r="C149" s="14">
        <f>노령연금!B148</f>
        <v>1680000</v>
      </c>
      <c r="D149" s="15">
        <f t="shared" ref="D149:J158" si="16">(($D$431*($C$6+$C149)*E$431/E$443)+($D$432*($C$6+$C149)*E$432/E$443)+($D$433*($C$6+$C149)*E$433/E$443)+($D$434*($C$6+$C149)*E$434/E$443)+($D$435*($C$6+$C149)*E$435/E$443)+($D$436*($C$6+$C149)*E$436/E$443)+($D$437*($C$6+$C149)*E$437/E$443)+($D$438*($C$6+$C149)*E$438/E$443)+($D$439*($C$6+$C149)*E$439/E$443)+($D$440*($C$6+$C149)*E$440/E$443)+($D$441*($C$6+$C149)*E$441/E$443)+($D$442*($C$6+$C149)*E$442/E$443))*E$443*12/240/12</f>
        <v>208491.11218749997</v>
      </c>
      <c r="E149" s="15">
        <f t="shared" si="16"/>
        <v>305144.21737499995</v>
      </c>
      <c r="F149" s="15">
        <f t="shared" si="16"/>
        <v>401556.29237500002</v>
      </c>
      <c r="G149" s="15">
        <f t="shared" si="16"/>
        <v>497968.36737499991</v>
      </c>
      <c r="H149" s="15">
        <f t="shared" si="16"/>
        <v>594380.44237499998</v>
      </c>
      <c r="I149" s="15">
        <f t="shared" si="16"/>
        <v>690792.51737499994</v>
      </c>
      <c r="J149" s="15">
        <f t="shared" si="16"/>
        <v>787204.59237500001</v>
      </c>
      <c r="K149" s="27">
        <f>노령연금!B148</f>
        <v>1680000</v>
      </c>
      <c r="L149" s="31"/>
      <c r="M149" s="31"/>
      <c r="N149" s="31"/>
      <c r="O149" s="31"/>
      <c r="P149" s="31"/>
      <c r="Q149" s="31"/>
      <c r="R149" s="31"/>
    </row>
    <row r="150" spans="3:18" ht="30" customHeight="1">
      <c r="C150" s="14">
        <f>노령연금!B149</f>
        <v>1690000</v>
      </c>
      <c r="D150" s="15">
        <f t="shared" si="16"/>
        <v>209031.73718750002</v>
      </c>
      <c r="E150" s="15">
        <f t="shared" si="16"/>
        <v>305935.46737499995</v>
      </c>
      <c r="F150" s="15">
        <f t="shared" si="16"/>
        <v>402597.54237500002</v>
      </c>
      <c r="G150" s="15">
        <f t="shared" si="16"/>
        <v>499259.61737499991</v>
      </c>
      <c r="H150" s="15">
        <f t="shared" si="16"/>
        <v>595921.69237499998</v>
      </c>
      <c r="I150" s="15">
        <f t="shared" si="16"/>
        <v>692583.76737499994</v>
      </c>
      <c r="J150" s="15">
        <f t="shared" si="16"/>
        <v>789245.84237500001</v>
      </c>
      <c r="K150" s="27">
        <f>노령연금!B149</f>
        <v>1690000</v>
      </c>
      <c r="L150" s="31"/>
      <c r="M150" s="31"/>
      <c r="N150" s="31"/>
      <c r="O150" s="31"/>
      <c r="P150" s="31"/>
      <c r="Q150" s="31"/>
      <c r="R150" s="31"/>
    </row>
    <row r="151" spans="3:18" ht="30" customHeight="1">
      <c r="C151" s="14">
        <f>노령연금!B150</f>
        <v>1700000</v>
      </c>
      <c r="D151" s="15">
        <f t="shared" si="16"/>
        <v>209572.36218750002</v>
      </c>
      <c r="E151" s="15">
        <f t="shared" si="16"/>
        <v>306726.71737499995</v>
      </c>
      <c r="F151" s="15">
        <f t="shared" si="16"/>
        <v>403638.79237500002</v>
      </c>
      <c r="G151" s="15">
        <f t="shared" si="16"/>
        <v>500550.86737499991</v>
      </c>
      <c r="H151" s="15">
        <f t="shared" si="16"/>
        <v>597462.94237499998</v>
      </c>
      <c r="I151" s="15">
        <f t="shared" si="16"/>
        <v>694375.01737499994</v>
      </c>
      <c r="J151" s="15">
        <f t="shared" si="16"/>
        <v>791287.09237500001</v>
      </c>
      <c r="K151" s="27">
        <f>노령연금!B150</f>
        <v>1700000</v>
      </c>
      <c r="L151" s="31"/>
      <c r="M151" s="31"/>
      <c r="N151" s="31"/>
      <c r="O151" s="31"/>
      <c r="P151" s="31"/>
      <c r="Q151" s="31"/>
      <c r="R151" s="31"/>
    </row>
    <row r="152" spans="3:18" ht="30" customHeight="1">
      <c r="C152" s="14">
        <f>노령연금!B151</f>
        <v>1710000</v>
      </c>
      <c r="D152" s="15">
        <f t="shared" si="16"/>
        <v>210112.98718750002</v>
      </c>
      <c r="E152" s="15">
        <f t="shared" si="16"/>
        <v>307517.96737499995</v>
      </c>
      <c r="F152" s="15">
        <f t="shared" si="16"/>
        <v>404680.04237500002</v>
      </c>
      <c r="G152" s="15">
        <f t="shared" si="16"/>
        <v>501842.11737499991</v>
      </c>
      <c r="H152" s="15">
        <f t="shared" si="16"/>
        <v>599004.19237499998</v>
      </c>
      <c r="I152" s="15">
        <f t="shared" si="16"/>
        <v>696166.26737499994</v>
      </c>
      <c r="J152" s="15">
        <f t="shared" si="16"/>
        <v>793328.34237500001</v>
      </c>
      <c r="K152" s="27">
        <f>노령연금!B151</f>
        <v>1710000</v>
      </c>
      <c r="L152" s="31"/>
      <c r="M152" s="31"/>
      <c r="N152" s="31"/>
      <c r="O152" s="31"/>
      <c r="P152" s="31"/>
      <c r="Q152" s="31"/>
      <c r="R152" s="31"/>
    </row>
    <row r="153" spans="3:18" ht="30" customHeight="1">
      <c r="C153" s="14">
        <f>노령연금!B152</f>
        <v>1720000</v>
      </c>
      <c r="D153" s="15">
        <f t="shared" si="16"/>
        <v>210653.61218750002</v>
      </c>
      <c r="E153" s="15">
        <f t="shared" si="16"/>
        <v>308309.21737499995</v>
      </c>
      <c r="F153" s="15">
        <f t="shared" si="16"/>
        <v>405721.29237500002</v>
      </c>
      <c r="G153" s="15">
        <f t="shared" si="16"/>
        <v>503133.36737499991</v>
      </c>
      <c r="H153" s="15">
        <f t="shared" si="16"/>
        <v>600545.44237499998</v>
      </c>
      <c r="I153" s="15">
        <f t="shared" si="16"/>
        <v>697957.51737499982</v>
      </c>
      <c r="J153" s="15">
        <f t="shared" si="16"/>
        <v>795369.59237500001</v>
      </c>
      <c r="K153" s="27">
        <f>노령연금!B152</f>
        <v>1720000</v>
      </c>
      <c r="L153" s="31"/>
      <c r="M153" s="31"/>
      <c r="N153" s="31"/>
      <c r="O153" s="31"/>
      <c r="P153" s="31"/>
      <c r="Q153" s="31"/>
      <c r="R153" s="31"/>
    </row>
    <row r="154" spans="3:18" ht="30" customHeight="1">
      <c r="C154" s="14">
        <f>노령연금!B153</f>
        <v>1730000</v>
      </c>
      <c r="D154" s="15">
        <f t="shared" si="16"/>
        <v>211194.23718750002</v>
      </c>
      <c r="E154" s="15">
        <f t="shared" si="16"/>
        <v>309100.46737499995</v>
      </c>
      <c r="F154" s="15">
        <f t="shared" si="16"/>
        <v>406762.54237500002</v>
      </c>
      <c r="G154" s="15">
        <f t="shared" si="16"/>
        <v>504424.61737499991</v>
      </c>
      <c r="H154" s="15">
        <f t="shared" si="16"/>
        <v>602086.69237499998</v>
      </c>
      <c r="I154" s="15">
        <f t="shared" si="16"/>
        <v>699748.76737500017</v>
      </c>
      <c r="J154" s="15">
        <f t="shared" si="16"/>
        <v>797410.84237500001</v>
      </c>
      <c r="K154" s="27">
        <f>노령연금!B153</f>
        <v>1730000</v>
      </c>
      <c r="L154" s="31"/>
      <c r="M154" s="31"/>
      <c r="N154" s="31"/>
      <c r="O154" s="31"/>
      <c r="P154" s="31"/>
      <c r="Q154" s="31"/>
      <c r="R154" s="31"/>
    </row>
    <row r="155" spans="3:18" ht="30" customHeight="1">
      <c r="C155" s="14">
        <f>노령연금!B154</f>
        <v>1740000</v>
      </c>
      <c r="D155" s="15">
        <f t="shared" si="16"/>
        <v>211734.86218750002</v>
      </c>
      <c r="E155" s="15">
        <f t="shared" si="16"/>
        <v>309891.71737499995</v>
      </c>
      <c r="F155" s="15">
        <f t="shared" si="16"/>
        <v>407803.79237500002</v>
      </c>
      <c r="G155" s="15">
        <f t="shared" si="16"/>
        <v>505715.86737499991</v>
      </c>
      <c r="H155" s="15">
        <f t="shared" si="16"/>
        <v>603627.94237499998</v>
      </c>
      <c r="I155" s="15">
        <f t="shared" si="16"/>
        <v>701540.01737499994</v>
      </c>
      <c r="J155" s="15">
        <f t="shared" si="16"/>
        <v>799452.09237500001</v>
      </c>
      <c r="K155" s="27">
        <f>노령연금!B154</f>
        <v>1740000</v>
      </c>
      <c r="L155" s="31"/>
      <c r="M155" s="31"/>
      <c r="N155" s="31"/>
      <c r="O155" s="31"/>
      <c r="P155" s="31"/>
      <c r="Q155" s="31"/>
      <c r="R155" s="31"/>
    </row>
    <row r="156" spans="3:18" ht="30" customHeight="1">
      <c r="C156" s="14">
        <f>노령연금!B155</f>
        <v>1750000</v>
      </c>
      <c r="D156" s="15">
        <f t="shared" si="16"/>
        <v>212275.48718750002</v>
      </c>
      <c r="E156" s="15">
        <f t="shared" si="16"/>
        <v>310682.96737499995</v>
      </c>
      <c r="F156" s="15">
        <f t="shared" si="16"/>
        <v>408845.04237500002</v>
      </c>
      <c r="G156" s="15">
        <f t="shared" si="16"/>
        <v>507007.11737499991</v>
      </c>
      <c r="H156" s="15">
        <f t="shared" si="16"/>
        <v>605169.19237499998</v>
      </c>
      <c r="I156" s="15">
        <f t="shared" si="16"/>
        <v>703331.26737499994</v>
      </c>
      <c r="J156" s="15">
        <f t="shared" si="16"/>
        <v>801493.34237500001</v>
      </c>
      <c r="K156" s="27">
        <f>노령연금!B155</f>
        <v>1750000</v>
      </c>
      <c r="L156" s="31"/>
      <c r="M156" s="31"/>
      <c r="N156" s="31"/>
      <c r="O156" s="31"/>
      <c r="P156" s="31"/>
      <c r="Q156" s="31"/>
      <c r="R156" s="31"/>
    </row>
    <row r="157" spans="3:18" ht="30" customHeight="1">
      <c r="C157" s="14">
        <f>노령연금!B156</f>
        <v>1760000</v>
      </c>
      <c r="D157" s="15">
        <f t="shared" si="16"/>
        <v>212816.11218750002</v>
      </c>
      <c r="E157" s="15">
        <f t="shared" si="16"/>
        <v>311474.21737499995</v>
      </c>
      <c r="F157" s="15">
        <f t="shared" si="16"/>
        <v>409886.29237500002</v>
      </c>
      <c r="G157" s="15">
        <f t="shared" si="16"/>
        <v>508298.36737499991</v>
      </c>
      <c r="H157" s="15">
        <f t="shared" si="16"/>
        <v>606710.44237499998</v>
      </c>
      <c r="I157" s="15">
        <f t="shared" si="16"/>
        <v>705122.51737499994</v>
      </c>
      <c r="J157" s="15">
        <f t="shared" si="16"/>
        <v>803534.59237500001</v>
      </c>
      <c r="K157" s="27">
        <f>노령연금!B156</f>
        <v>1760000</v>
      </c>
      <c r="L157" s="31"/>
      <c r="M157" s="31"/>
      <c r="N157" s="31"/>
      <c r="O157" s="31"/>
      <c r="P157" s="31"/>
      <c r="Q157" s="31"/>
      <c r="R157" s="31"/>
    </row>
    <row r="158" spans="3:18" ht="30" customHeight="1">
      <c r="C158" s="14">
        <f>노령연금!B157</f>
        <v>1770000</v>
      </c>
      <c r="D158" s="15">
        <f t="shared" si="16"/>
        <v>213356.73718750002</v>
      </c>
      <c r="E158" s="15">
        <f t="shared" si="16"/>
        <v>312265.46737499995</v>
      </c>
      <c r="F158" s="15">
        <f t="shared" si="16"/>
        <v>410927.54237500002</v>
      </c>
      <c r="G158" s="15">
        <f t="shared" si="16"/>
        <v>509589.61737499991</v>
      </c>
      <c r="H158" s="15">
        <f t="shared" si="16"/>
        <v>608251.69237499998</v>
      </c>
      <c r="I158" s="15">
        <f t="shared" si="16"/>
        <v>706913.76737499994</v>
      </c>
      <c r="J158" s="15">
        <f t="shared" si="16"/>
        <v>805575.84237500001</v>
      </c>
      <c r="K158" s="27">
        <f>노령연금!B157</f>
        <v>1770000</v>
      </c>
      <c r="L158" s="31"/>
      <c r="M158" s="31"/>
      <c r="N158" s="31"/>
      <c r="O158" s="31"/>
      <c r="P158" s="31"/>
      <c r="Q158" s="31"/>
      <c r="R158" s="31"/>
    </row>
    <row r="159" spans="3:18" ht="30" customHeight="1">
      <c r="C159" s="14">
        <f>노령연금!B158</f>
        <v>1780000</v>
      </c>
      <c r="D159" s="15">
        <f t="shared" ref="D159:J168" si="17">(($D$431*($C$6+$C159)*E$431/E$443)+($D$432*($C$6+$C159)*E$432/E$443)+($D$433*($C$6+$C159)*E$433/E$443)+($D$434*($C$6+$C159)*E$434/E$443)+($D$435*($C$6+$C159)*E$435/E$443)+($D$436*($C$6+$C159)*E$436/E$443)+($D$437*($C$6+$C159)*E$437/E$443)+($D$438*($C$6+$C159)*E$438/E$443)+($D$439*($C$6+$C159)*E$439/E$443)+($D$440*($C$6+$C159)*E$440/E$443)+($D$441*($C$6+$C159)*E$441/E$443)+($D$442*($C$6+$C159)*E$442/E$443))*E$443*12/240/12</f>
        <v>213897.36218750002</v>
      </c>
      <c r="E159" s="15">
        <f t="shared" si="17"/>
        <v>313056.71737499995</v>
      </c>
      <c r="F159" s="15">
        <f t="shared" si="17"/>
        <v>411968.79237500002</v>
      </c>
      <c r="G159" s="15">
        <f t="shared" si="17"/>
        <v>510880.86737499991</v>
      </c>
      <c r="H159" s="15">
        <f t="shared" si="17"/>
        <v>609792.94237499998</v>
      </c>
      <c r="I159" s="15">
        <f t="shared" si="17"/>
        <v>708705.01737499994</v>
      </c>
      <c r="J159" s="15">
        <f t="shared" si="17"/>
        <v>807617.09237500001</v>
      </c>
      <c r="K159" s="27">
        <f>노령연금!B158</f>
        <v>1780000</v>
      </c>
      <c r="L159" s="31"/>
      <c r="M159" s="31"/>
      <c r="N159" s="31"/>
      <c r="O159" s="31"/>
      <c r="P159" s="31"/>
      <c r="Q159" s="31"/>
      <c r="R159" s="31"/>
    </row>
    <row r="160" spans="3:18" ht="30" customHeight="1">
      <c r="C160" s="14">
        <f>노령연금!B159</f>
        <v>1790000</v>
      </c>
      <c r="D160" s="15">
        <f t="shared" si="17"/>
        <v>214437.98718750002</v>
      </c>
      <c r="E160" s="15">
        <f t="shared" si="17"/>
        <v>313847.96737499995</v>
      </c>
      <c r="F160" s="15">
        <f t="shared" si="17"/>
        <v>413010.04237500002</v>
      </c>
      <c r="G160" s="15">
        <f t="shared" si="17"/>
        <v>512172.11737499991</v>
      </c>
      <c r="H160" s="15">
        <f t="shared" si="17"/>
        <v>611334.19237499998</v>
      </c>
      <c r="I160" s="15">
        <f t="shared" si="17"/>
        <v>710496.26737499982</v>
      </c>
      <c r="J160" s="15">
        <f t="shared" si="17"/>
        <v>809658.34237500001</v>
      </c>
      <c r="K160" s="27">
        <f>노령연금!B159</f>
        <v>1790000</v>
      </c>
      <c r="L160" s="31"/>
      <c r="M160" s="31"/>
      <c r="N160" s="31"/>
      <c r="O160" s="31"/>
      <c r="P160" s="31"/>
      <c r="Q160" s="31"/>
      <c r="R160" s="31"/>
    </row>
    <row r="161" spans="3:18" ht="30" customHeight="1">
      <c r="C161" s="14">
        <f>노령연금!B160</f>
        <v>1800000</v>
      </c>
      <c r="D161" s="15">
        <f t="shared" si="17"/>
        <v>214978.61218750002</v>
      </c>
      <c r="E161" s="15">
        <f t="shared" si="17"/>
        <v>314639.21737499995</v>
      </c>
      <c r="F161" s="15">
        <f t="shared" si="17"/>
        <v>414051.29237500002</v>
      </c>
      <c r="G161" s="15">
        <f t="shared" si="17"/>
        <v>513463.36737499991</v>
      </c>
      <c r="H161" s="15">
        <f t="shared" si="17"/>
        <v>612875.44237499998</v>
      </c>
      <c r="I161" s="15">
        <f t="shared" si="17"/>
        <v>712287.51737500017</v>
      </c>
      <c r="J161" s="15">
        <f t="shared" si="17"/>
        <v>811699.59237500001</v>
      </c>
      <c r="K161" s="27">
        <f>노령연금!B160</f>
        <v>1800000</v>
      </c>
      <c r="L161" s="31"/>
      <c r="M161" s="31"/>
      <c r="N161" s="31"/>
      <c r="O161" s="31"/>
      <c r="P161" s="31"/>
      <c r="Q161" s="31"/>
      <c r="R161" s="31"/>
    </row>
    <row r="162" spans="3:18" ht="30" customHeight="1">
      <c r="C162" s="14">
        <f>노령연금!B161</f>
        <v>1810000</v>
      </c>
      <c r="D162" s="15">
        <f t="shared" si="17"/>
        <v>215519.23718750002</v>
      </c>
      <c r="E162" s="15">
        <f t="shared" si="17"/>
        <v>315430.46737499995</v>
      </c>
      <c r="F162" s="15">
        <f t="shared" si="17"/>
        <v>415092.54237500002</v>
      </c>
      <c r="G162" s="15">
        <f t="shared" si="17"/>
        <v>514754.61737499991</v>
      </c>
      <c r="H162" s="15">
        <f t="shared" si="17"/>
        <v>614416.69237499998</v>
      </c>
      <c r="I162" s="15">
        <f t="shared" si="17"/>
        <v>714078.76737499994</v>
      </c>
      <c r="J162" s="15">
        <f t="shared" si="17"/>
        <v>813740.84237500001</v>
      </c>
      <c r="K162" s="27">
        <f>노령연금!B161</f>
        <v>1810000</v>
      </c>
      <c r="L162" s="31"/>
      <c r="M162" s="31"/>
      <c r="N162" s="31"/>
      <c r="O162" s="31"/>
      <c r="P162" s="31"/>
      <c r="Q162" s="31"/>
      <c r="R162" s="31"/>
    </row>
    <row r="163" spans="3:18" ht="30" customHeight="1">
      <c r="C163" s="14">
        <f>노령연금!B162</f>
        <v>1820000</v>
      </c>
      <c r="D163" s="15">
        <f t="shared" si="17"/>
        <v>216059.86218750002</v>
      </c>
      <c r="E163" s="15">
        <f t="shared" si="17"/>
        <v>316221.71737499995</v>
      </c>
      <c r="F163" s="15">
        <f t="shared" si="17"/>
        <v>416133.79237500002</v>
      </c>
      <c r="G163" s="15">
        <f t="shared" si="17"/>
        <v>516045.86737499991</v>
      </c>
      <c r="H163" s="15">
        <f t="shared" si="17"/>
        <v>615957.94237499998</v>
      </c>
      <c r="I163" s="15">
        <f t="shared" si="17"/>
        <v>715870.01737499994</v>
      </c>
      <c r="J163" s="15">
        <f t="shared" si="17"/>
        <v>815782.09237500001</v>
      </c>
      <c r="K163" s="27">
        <f>노령연금!B162</f>
        <v>1820000</v>
      </c>
      <c r="L163" s="31"/>
      <c r="M163" s="31"/>
      <c r="N163" s="31"/>
      <c r="O163" s="31"/>
      <c r="P163" s="31"/>
      <c r="Q163" s="31"/>
      <c r="R163" s="31"/>
    </row>
    <row r="164" spans="3:18" ht="30" customHeight="1">
      <c r="C164" s="14">
        <f>노령연금!B163</f>
        <v>1830000</v>
      </c>
      <c r="D164" s="15">
        <f t="shared" si="17"/>
        <v>216600.48718750002</v>
      </c>
      <c r="E164" s="15">
        <f t="shared" si="17"/>
        <v>317012.96737499995</v>
      </c>
      <c r="F164" s="15">
        <f t="shared" si="17"/>
        <v>417175.04237500002</v>
      </c>
      <c r="G164" s="15">
        <f t="shared" si="17"/>
        <v>517337.11737499991</v>
      </c>
      <c r="H164" s="15">
        <f t="shared" si="17"/>
        <v>617499.19237499998</v>
      </c>
      <c r="I164" s="15">
        <f t="shared" si="17"/>
        <v>717661.26737499994</v>
      </c>
      <c r="J164" s="15">
        <f t="shared" si="17"/>
        <v>817823.34237500001</v>
      </c>
      <c r="K164" s="27">
        <f>노령연금!B163</f>
        <v>1830000</v>
      </c>
      <c r="L164" s="31"/>
      <c r="M164" s="31"/>
      <c r="N164" s="31"/>
      <c r="O164" s="31"/>
      <c r="P164" s="31"/>
      <c r="Q164" s="31"/>
      <c r="R164" s="31"/>
    </row>
    <row r="165" spans="3:18" ht="30" customHeight="1">
      <c r="C165" s="14">
        <f>노령연금!B164</f>
        <v>1840000</v>
      </c>
      <c r="D165" s="15">
        <f t="shared" si="17"/>
        <v>217141.11218750002</v>
      </c>
      <c r="E165" s="15">
        <f t="shared" si="17"/>
        <v>317804.21737499995</v>
      </c>
      <c r="F165" s="15">
        <f t="shared" si="17"/>
        <v>418216.29237500002</v>
      </c>
      <c r="G165" s="15">
        <f t="shared" si="17"/>
        <v>518628.36737499991</v>
      </c>
      <c r="H165" s="15">
        <f t="shared" si="17"/>
        <v>619040.44237499998</v>
      </c>
      <c r="I165" s="15">
        <f t="shared" si="17"/>
        <v>719452.51737499994</v>
      </c>
      <c r="J165" s="15">
        <f t="shared" si="17"/>
        <v>819864.59237500001</v>
      </c>
      <c r="K165" s="27">
        <f>노령연금!B164</f>
        <v>1840000</v>
      </c>
      <c r="L165" s="31"/>
      <c r="M165" s="31"/>
      <c r="N165" s="31"/>
      <c r="O165" s="31"/>
      <c r="P165" s="31"/>
      <c r="Q165" s="31"/>
      <c r="R165" s="31"/>
    </row>
    <row r="166" spans="3:18" ht="30" customHeight="1">
      <c r="C166" s="14">
        <f>노령연금!B165</f>
        <v>1850000</v>
      </c>
      <c r="D166" s="15">
        <f t="shared" si="17"/>
        <v>217681.73718750002</v>
      </c>
      <c r="E166" s="15">
        <f t="shared" si="17"/>
        <v>318595.46737499995</v>
      </c>
      <c r="F166" s="15">
        <f t="shared" si="17"/>
        <v>419257.54237500002</v>
      </c>
      <c r="G166" s="15">
        <f t="shared" si="17"/>
        <v>519919.61737499991</v>
      </c>
      <c r="H166" s="15">
        <f t="shared" si="17"/>
        <v>620581.69237499998</v>
      </c>
      <c r="I166" s="15">
        <f t="shared" si="17"/>
        <v>721243.76737499994</v>
      </c>
      <c r="J166" s="15">
        <f t="shared" si="17"/>
        <v>821905.84237500001</v>
      </c>
      <c r="K166" s="27">
        <f>노령연금!B165</f>
        <v>1850000</v>
      </c>
      <c r="L166" s="31"/>
      <c r="M166" s="31"/>
      <c r="N166" s="31"/>
      <c r="O166" s="31"/>
      <c r="P166" s="31"/>
      <c r="Q166" s="31"/>
      <c r="R166" s="31"/>
    </row>
    <row r="167" spans="3:18" ht="30" customHeight="1">
      <c r="C167" s="14">
        <f>노령연금!B166</f>
        <v>1860000</v>
      </c>
      <c r="D167" s="15">
        <f t="shared" si="17"/>
        <v>218222.36218750002</v>
      </c>
      <c r="E167" s="15">
        <f t="shared" si="17"/>
        <v>319386.71737499995</v>
      </c>
      <c r="F167" s="15">
        <f t="shared" si="17"/>
        <v>420298.79237500002</v>
      </c>
      <c r="G167" s="15">
        <f t="shared" si="17"/>
        <v>521210.86737499991</v>
      </c>
      <c r="H167" s="15">
        <f t="shared" si="17"/>
        <v>622122.94237499998</v>
      </c>
      <c r="I167" s="15">
        <f t="shared" si="17"/>
        <v>723035.01737499982</v>
      </c>
      <c r="J167" s="15">
        <f t="shared" si="17"/>
        <v>823947.09237500001</v>
      </c>
      <c r="K167" s="27">
        <f>노령연금!B166</f>
        <v>1860000</v>
      </c>
      <c r="L167" s="31"/>
      <c r="M167" s="31"/>
      <c r="N167" s="31"/>
      <c r="O167" s="31"/>
      <c r="P167" s="31"/>
      <c r="Q167" s="31"/>
      <c r="R167" s="31"/>
    </row>
    <row r="168" spans="3:18" ht="30" customHeight="1">
      <c r="C168" s="14">
        <f>노령연금!B167</f>
        <v>1870000</v>
      </c>
      <c r="D168" s="15">
        <f t="shared" si="17"/>
        <v>218762.98718750002</v>
      </c>
      <c r="E168" s="15">
        <f t="shared" si="17"/>
        <v>320177.96737499995</v>
      </c>
      <c r="F168" s="15">
        <f t="shared" si="17"/>
        <v>421340.04237500002</v>
      </c>
      <c r="G168" s="15">
        <f t="shared" si="17"/>
        <v>522502.11737499991</v>
      </c>
      <c r="H168" s="15">
        <f t="shared" si="17"/>
        <v>623664.19237499998</v>
      </c>
      <c r="I168" s="15">
        <f t="shared" si="17"/>
        <v>724826.26737500017</v>
      </c>
      <c r="J168" s="15">
        <f t="shared" si="17"/>
        <v>825988.34237500001</v>
      </c>
      <c r="K168" s="27">
        <f>노령연금!B167</f>
        <v>1870000</v>
      </c>
      <c r="L168" s="31"/>
      <c r="M168" s="31"/>
      <c r="N168" s="31"/>
      <c r="O168" s="31"/>
      <c r="P168" s="31"/>
      <c r="Q168" s="31"/>
      <c r="R168" s="31"/>
    </row>
    <row r="169" spans="3:18" ht="30" customHeight="1">
      <c r="C169" s="14">
        <f>노령연금!B168</f>
        <v>1880000</v>
      </c>
      <c r="D169" s="15">
        <f t="shared" ref="D169:J178" si="18">(($D$431*($C$6+$C169)*E$431/E$443)+($D$432*($C$6+$C169)*E$432/E$443)+($D$433*($C$6+$C169)*E$433/E$443)+($D$434*($C$6+$C169)*E$434/E$443)+($D$435*($C$6+$C169)*E$435/E$443)+($D$436*($C$6+$C169)*E$436/E$443)+($D$437*($C$6+$C169)*E$437/E$443)+($D$438*($C$6+$C169)*E$438/E$443)+($D$439*($C$6+$C169)*E$439/E$443)+($D$440*($C$6+$C169)*E$440/E$443)+($D$441*($C$6+$C169)*E$441/E$443)+($D$442*($C$6+$C169)*E$442/E$443))*E$443*12/240/12</f>
        <v>219303.61218750002</v>
      </c>
      <c r="E169" s="15">
        <f t="shared" si="18"/>
        <v>320969.21737499995</v>
      </c>
      <c r="F169" s="15">
        <f t="shared" si="18"/>
        <v>422381.29237500002</v>
      </c>
      <c r="G169" s="15">
        <f t="shared" si="18"/>
        <v>523793.36737499991</v>
      </c>
      <c r="H169" s="15">
        <f t="shared" si="18"/>
        <v>625205.44237499998</v>
      </c>
      <c r="I169" s="15">
        <f t="shared" si="18"/>
        <v>726617.51737500017</v>
      </c>
      <c r="J169" s="15">
        <f t="shared" si="18"/>
        <v>828029.59237500001</v>
      </c>
      <c r="K169" s="27">
        <f>노령연금!B168</f>
        <v>1880000</v>
      </c>
      <c r="L169" s="31"/>
      <c r="M169" s="31"/>
      <c r="N169" s="31"/>
      <c r="O169" s="31"/>
      <c r="P169" s="31"/>
      <c r="Q169" s="31"/>
      <c r="R169" s="31"/>
    </row>
    <row r="170" spans="3:18" ht="30" customHeight="1">
      <c r="C170" s="14">
        <f>노령연금!B169</f>
        <v>1890000</v>
      </c>
      <c r="D170" s="15">
        <f t="shared" si="18"/>
        <v>219844.23718750002</v>
      </c>
      <c r="E170" s="15">
        <f t="shared" si="18"/>
        <v>321760.46737499995</v>
      </c>
      <c r="F170" s="15">
        <f t="shared" si="18"/>
        <v>423422.54237500002</v>
      </c>
      <c r="G170" s="15">
        <f t="shared" si="18"/>
        <v>525084.61737499991</v>
      </c>
      <c r="H170" s="15">
        <f t="shared" si="18"/>
        <v>626746.69237499998</v>
      </c>
      <c r="I170" s="15">
        <f t="shared" si="18"/>
        <v>728408.76737499994</v>
      </c>
      <c r="J170" s="15">
        <f t="shared" si="18"/>
        <v>830070.84237500001</v>
      </c>
      <c r="K170" s="27">
        <f>노령연금!B169</f>
        <v>1890000</v>
      </c>
      <c r="L170" s="31"/>
      <c r="M170" s="31"/>
      <c r="N170" s="31"/>
      <c r="O170" s="31"/>
      <c r="P170" s="31"/>
      <c r="Q170" s="31"/>
      <c r="R170" s="31"/>
    </row>
    <row r="171" spans="3:18" ht="30" customHeight="1">
      <c r="C171" s="14">
        <f>노령연금!B170</f>
        <v>1900000</v>
      </c>
      <c r="D171" s="15">
        <f t="shared" si="18"/>
        <v>220384.86218750002</v>
      </c>
      <c r="E171" s="15">
        <f t="shared" si="18"/>
        <v>322551.71737499995</v>
      </c>
      <c r="F171" s="15">
        <f t="shared" si="18"/>
        <v>424463.79237500002</v>
      </c>
      <c r="G171" s="15">
        <f t="shared" si="18"/>
        <v>526375.86737499991</v>
      </c>
      <c r="H171" s="15">
        <f t="shared" si="18"/>
        <v>628287.94237499998</v>
      </c>
      <c r="I171" s="15">
        <f t="shared" si="18"/>
        <v>730200.01737499994</v>
      </c>
      <c r="J171" s="15">
        <f t="shared" si="18"/>
        <v>832112.09237500001</v>
      </c>
      <c r="K171" s="27">
        <f>노령연금!B170</f>
        <v>1900000</v>
      </c>
      <c r="L171" s="31"/>
      <c r="M171" s="31"/>
      <c r="N171" s="31"/>
      <c r="O171" s="31"/>
      <c r="P171" s="31"/>
      <c r="Q171" s="31"/>
      <c r="R171" s="31"/>
    </row>
    <row r="172" spans="3:18" ht="30" customHeight="1">
      <c r="C172" s="14">
        <f>노령연금!B171</f>
        <v>1910000</v>
      </c>
      <c r="D172" s="15">
        <f t="shared" si="18"/>
        <v>220925.48718750002</v>
      </c>
      <c r="E172" s="15">
        <f t="shared" si="18"/>
        <v>323342.96737499995</v>
      </c>
      <c r="F172" s="15">
        <f t="shared" si="18"/>
        <v>425505.04237500002</v>
      </c>
      <c r="G172" s="15">
        <f t="shared" si="18"/>
        <v>527667.11737499991</v>
      </c>
      <c r="H172" s="15">
        <f t="shared" si="18"/>
        <v>629829.19237499998</v>
      </c>
      <c r="I172" s="15">
        <f t="shared" si="18"/>
        <v>731991.26737499994</v>
      </c>
      <c r="J172" s="15">
        <f t="shared" si="18"/>
        <v>834153.34237500001</v>
      </c>
      <c r="K172" s="27">
        <f>노령연금!B171</f>
        <v>1910000</v>
      </c>
      <c r="L172" s="31"/>
      <c r="M172" s="31"/>
      <c r="N172" s="31"/>
      <c r="O172" s="31"/>
      <c r="P172" s="31"/>
      <c r="Q172" s="31"/>
      <c r="R172" s="31"/>
    </row>
    <row r="173" spans="3:18" ht="30" customHeight="1">
      <c r="C173" s="14">
        <f>노령연금!B172</f>
        <v>1920000</v>
      </c>
      <c r="D173" s="15">
        <f t="shared" si="18"/>
        <v>221466.11218750002</v>
      </c>
      <c r="E173" s="15">
        <f t="shared" si="18"/>
        <v>324134.21737499995</v>
      </c>
      <c r="F173" s="15">
        <f t="shared" si="18"/>
        <v>426546.29237500002</v>
      </c>
      <c r="G173" s="15">
        <f t="shared" si="18"/>
        <v>528958.36737499991</v>
      </c>
      <c r="H173" s="15">
        <f t="shared" si="18"/>
        <v>631370.44237499998</v>
      </c>
      <c r="I173" s="15">
        <f t="shared" si="18"/>
        <v>733782.51737499994</v>
      </c>
      <c r="J173" s="15">
        <f t="shared" si="18"/>
        <v>836194.59237500001</v>
      </c>
      <c r="K173" s="27">
        <f>노령연금!B172</f>
        <v>1920000</v>
      </c>
      <c r="L173" s="31"/>
      <c r="M173" s="31"/>
      <c r="N173" s="31"/>
      <c r="O173" s="31"/>
      <c r="P173" s="31"/>
      <c r="Q173" s="31"/>
      <c r="R173" s="31"/>
    </row>
    <row r="174" spans="3:18" ht="30" customHeight="1">
      <c r="C174" s="14">
        <f>노령연금!B173</f>
        <v>1930000</v>
      </c>
      <c r="D174" s="15">
        <f t="shared" si="18"/>
        <v>222006.73718750002</v>
      </c>
      <c r="E174" s="15">
        <f t="shared" si="18"/>
        <v>324925.46737499995</v>
      </c>
      <c r="F174" s="15">
        <f t="shared" si="18"/>
        <v>427587.54237500002</v>
      </c>
      <c r="G174" s="15">
        <f t="shared" si="18"/>
        <v>530249.61737499991</v>
      </c>
      <c r="H174" s="15">
        <f t="shared" si="18"/>
        <v>632911.69237499998</v>
      </c>
      <c r="I174" s="15">
        <f t="shared" si="18"/>
        <v>735573.76737499982</v>
      </c>
      <c r="J174" s="15">
        <f t="shared" si="18"/>
        <v>838235.84237500001</v>
      </c>
      <c r="K174" s="27">
        <f>노령연금!B173</f>
        <v>1930000</v>
      </c>
      <c r="L174" s="31"/>
      <c r="M174" s="31"/>
      <c r="N174" s="31"/>
      <c r="O174" s="31"/>
      <c r="P174" s="31"/>
      <c r="Q174" s="31"/>
      <c r="R174" s="31"/>
    </row>
    <row r="175" spans="3:18" ht="30" customHeight="1">
      <c r="C175" s="14">
        <f>노령연금!B174</f>
        <v>1940000</v>
      </c>
      <c r="D175" s="15">
        <f t="shared" si="18"/>
        <v>222547.36218750002</v>
      </c>
      <c r="E175" s="15">
        <f t="shared" si="18"/>
        <v>325716.71737499995</v>
      </c>
      <c r="F175" s="15">
        <f t="shared" si="18"/>
        <v>428628.79237500002</v>
      </c>
      <c r="G175" s="15">
        <f t="shared" si="18"/>
        <v>531540.86737499991</v>
      </c>
      <c r="H175" s="15">
        <f t="shared" si="18"/>
        <v>634452.94237499998</v>
      </c>
      <c r="I175" s="15">
        <f t="shared" si="18"/>
        <v>737365.01737500017</v>
      </c>
      <c r="J175" s="15">
        <f t="shared" si="18"/>
        <v>840277.09237500001</v>
      </c>
      <c r="K175" s="27">
        <f>노령연금!B174</f>
        <v>1940000</v>
      </c>
      <c r="L175" s="31"/>
      <c r="M175" s="31"/>
      <c r="N175" s="31"/>
      <c r="O175" s="31"/>
      <c r="P175" s="31"/>
      <c r="Q175" s="31"/>
      <c r="R175" s="31"/>
    </row>
    <row r="176" spans="3:18" ht="30" customHeight="1">
      <c r="C176" s="14">
        <f>노령연금!B175</f>
        <v>1950000</v>
      </c>
      <c r="D176" s="15">
        <f t="shared" si="18"/>
        <v>223087.98718750002</v>
      </c>
      <c r="E176" s="15">
        <f t="shared" si="18"/>
        <v>326507.96737499995</v>
      </c>
      <c r="F176" s="15">
        <f t="shared" si="18"/>
        <v>429670.04237500002</v>
      </c>
      <c r="G176" s="15">
        <f t="shared" si="18"/>
        <v>532832.11737499991</v>
      </c>
      <c r="H176" s="15">
        <f t="shared" si="18"/>
        <v>635994.19237499998</v>
      </c>
      <c r="I176" s="15">
        <f t="shared" si="18"/>
        <v>739156.26737500017</v>
      </c>
      <c r="J176" s="15">
        <f t="shared" si="18"/>
        <v>842318.34237500001</v>
      </c>
      <c r="K176" s="27">
        <f>노령연금!B175</f>
        <v>1950000</v>
      </c>
      <c r="L176" s="31"/>
      <c r="M176" s="31"/>
      <c r="N176" s="31"/>
      <c r="O176" s="31"/>
      <c r="P176" s="31"/>
      <c r="Q176" s="31"/>
      <c r="R176" s="31"/>
    </row>
    <row r="177" spans="3:18" ht="30" customHeight="1">
      <c r="C177" s="14">
        <f>노령연금!B176</f>
        <v>1960000</v>
      </c>
      <c r="D177" s="15">
        <f t="shared" si="18"/>
        <v>223628.61218750002</v>
      </c>
      <c r="E177" s="15">
        <f t="shared" si="18"/>
        <v>327299.21737499995</v>
      </c>
      <c r="F177" s="15">
        <f t="shared" si="18"/>
        <v>430711.29237500002</v>
      </c>
      <c r="G177" s="15">
        <f t="shared" si="18"/>
        <v>534123.36737499991</v>
      </c>
      <c r="H177" s="15">
        <f t="shared" si="18"/>
        <v>637535.44237499998</v>
      </c>
      <c r="I177" s="15">
        <f t="shared" si="18"/>
        <v>740947.51737499994</v>
      </c>
      <c r="J177" s="15">
        <f t="shared" si="18"/>
        <v>844359.59237500001</v>
      </c>
      <c r="K177" s="27">
        <f>노령연금!B176</f>
        <v>1960000</v>
      </c>
      <c r="L177" s="31"/>
      <c r="M177" s="31"/>
      <c r="N177" s="31"/>
      <c r="O177" s="31"/>
      <c r="P177" s="31"/>
      <c r="Q177" s="31"/>
      <c r="R177" s="31"/>
    </row>
    <row r="178" spans="3:18" ht="30" customHeight="1">
      <c r="C178" s="14">
        <f>노령연금!B177</f>
        <v>1970000</v>
      </c>
      <c r="D178" s="15">
        <f t="shared" si="18"/>
        <v>224169.23718750002</v>
      </c>
      <c r="E178" s="15">
        <f t="shared" si="18"/>
        <v>328090.46737499995</v>
      </c>
      <c r="F178" s="15">
        <f t="shared" si="18"/>
        <v>431752.54237500002</v>
      </c>
      <c r="G178" s="15">
        <f t="shared" si="18"/>
        <v>535414.61737499991</v>
      </c>
      <c r="H178" s="15">
        <f t="shared" si="18"/>
        <v>639076.69237499998</v>
      </c>
      <c r="I178" s="15">
        <f t="shared" si="18"/>
        <v>742738.76737499994</v>
      </c>
      <c r="J178" s="15">
        <f t="shared" si="18"/>
        <v>846400.84237500001</v>
      </c>
      <c r="K178" s="27">
        <f>노령연금!B177</f>
        <v>1970000</v>
      </c>
      <c r="L178" s="31"/>
      <c r="M178" s="31"/>
      <c r="N178" s="31"/>
      <c r="O178" s="31"/>
      <c r="P178" s="31"/>
      <c r="Q178" s="31"/>
      <c r="R178" s="31"/>
    </row>
    <row r="179" spans="3:18" ht="30" customHeight="1">
      <c r="C179" s="14">
        <f>노령연금!B178</f>
        <v>1980000</v>
      </c>
      <c r="D179" s="15">
        <f t="shared" ref="D179:J188" si="19">(($D$431*($C$6+$C179)*E$431/E$443)+($D$432*($C$6+$C179)*E$432/E$443)+($D$433*($C$6+$C179)*E$433/E$443)+($D$434*($C$6+$C179)*E$434/E$443)+($D$435*($C$6+$C179)*E$435/E$443)+($D$436*($C$6+$C179)*E$436/E$443)+($D$437*($C$6+$C179)*E$437/E$443)+($D$438*($C$6+$C179)*E$438/E$443)+($D$439*($C$6+$C179)*E$439/E$443)+($D$440*($C$6+$C179)*E$440/E$443)+($D$441*($C$6+$C179)*E$441/E$443)+($D$442*($C$6+$C179)*E$442/E$443))*E$443*12/240/12</f>
        <v>224709.86218750002</v>
      </c>
      <c r="E179" s="15">
        <f t="shared" si="19"/>
        <v>328881.71737499995</v>
      </c>
      <c r="F179" s="15">
        <f t="shared" si="19"/>
        <v>432793.79237500002</v>
      </c>
      <c r="G179" s="15">
        <f t="shared" si="19"/>
        <v>536705.86737499991</v>
      </c>
      <c r="H179" s="15">
        <f t="shared" si="19"/>
        <v>640617.94237499998</v>
      </c>
      <c r="I179" s="15">
        <f t="shared" si="19"/>
        <v>744530.01737499994</v>
      </c>
      <c r="J179" s="15">
        <f t="shared" si="19"/>
        <v>848442.09237500001</v>
      </c>
      <c r="K179" s="27">
        <f>노령연금!B178</f>
        <v>1980000</v>
      </c>
      <c r="L179" s="31"/>
      <c r="M179" s="31"/>
      <c r="N179" s="31"/>
      <c r="O179" s="31"/>
      <c r="P179" s="31"/>
      <c r="Q179" s="31"/>
      <c r="R179" s="31"/>
    </row>
    <row r="180" spans="3:18" ht="30" customHeight="1">
      <c r="C180" s="14">
        <f>노령연금!B179</f>
        <v>1990000</v>
      </c>
      <c r="D180" s="15">
        <f t="shared" si="19"/>
        <v>225250.48718750002</v>
      </c>
      <c r="E180" s="15">
        <f t="shared" si="19"/>
        <v>329672.96737499995</v>
      </c>
      <c r="F180" s="15">
        <f t="shared" si="19"/>
        <v>433835.04237500002</v>
      </c>
      <c r="G180" s="15">
        <f t="shared" si="19"/>
        <v>537997.11737499991</v>
      </c>
      <c r="H180" s="15">
        <f t="shared" si="19"/>
        <v>642159.19237499998</v>
      </c>
      <c r="I180" s="15">
        <f t="shared" si="19"/>
        <v>746321.26737499994</v>
      </c>
      <c r="J180" s="15">
        <f t="shared" si="19"/>
        <v>850483.34237500001</v>
      </c>
      <c r="K180" s="27">
        <f>노령연금!B179</f>
        <v>1990000</v>
      </c>
      <c r="L180" s="31"/>
      <c r="M180" s="31"/>
      <c r="N180" s="31"/>
      <c r="O180" s="31"/>
      <c r="P180" s="31"/>
      <c r="Q180" s="31"/>
      <c r="R180" s="31"/>
    </row>
    <row r="181" spans="3:18" ht="30" customHeight="1">
      <c r="C181" s="14">
        <f>노령연금!B180</f>
        <v>2000000</v>
      </c>
      <c r="D181" s="15">
        <f t="shared" si="19"/>
        <v>225791.11218750002</v>
      </c>
      <c r="E181" s="15">
        <f t="shared" si="19"/>
        <v>330464.21737499995</v>
      </c>
      <c r="F181" s="15">
        <f t="shared" si="19"/>
        <v>434876.29237500002</v>
      </c>
      <c r="G181" s="15">
        <f t="shared" si="19"/>
        <v>539288.36737499991</v>
      </c>
      <c r="H181" s="15">
        <f t="shared" si="19"/>
        <v>643700.44237499998</v>
      </c>
      <c r="I181" s="15">
        <f t="shared" si="19"/>
        <v>748112.51737499982</v>
      </c>
      <c r="J181" s="15">
        <f t="shared" si="19"/>
        <v>852524.59237500001</v>
      </c>
      <c r="K181" s="27">
        <f>노령연금!B180</f>
        <v>2000000</v>
      </c>
      <c r="L181" s="31"/>
      <c r="M181" s="31"/>
      <c r="N181" s="31"/>
      <c r="O181" s="31"/>
      <c r="P181" s="31"/>
      <c r="Q181" s="31"/>
      <c r="R181" s="31"/>
    </row>
    <row r="182" spans="3:18" ht="30" customHeight="1">
      <c r="C182" s="14">
        <f>노령연금!B181</f>
        <v>2010000</v>
      </c>
      <c r="D182" s="15">
        <f t="shared" si="19"/>
        <v>226331.73718750002</v>
      </c>
      <c r="E182" s="15">
        <f t="shared" si="19"/>
        <v>331255.46737499995</v>
      </c>
      <c r="F182" s="15">
        <f t="shared" si="19"/>
        <v>435917.54237500002</v>
      </c>
      <c r="G182" s="15">
        <f t="shared" si="19"/>
        <v>540579.61737499991</v>
      </c>
      <c r="H182" s="15">
        <f t="shared" si="19"/>
        <v>645241.69237499998</v>
      </c>
      <c r="I182" s="15">
        <f t="shared" si="19"/>
        <v>749903.76737499994</v>
      </c>
      <c r="J182" s="15">
        <f t="shared" si="19"/>
        <v>854565.84237500001</v>
      </c>
      <c r="K182" s="27">
        <f>노령연금!B181</f>
        <v>2010000</v>
      </c>
      <c r="L182" s="31"/>
      <c r="M182" s="31"/>
      <c r="N182" s="31"/>
      <c r="O182" s="31"/>
      <c r="P182" s="31"/>
      <c r="Q182" s="31"/>
      <c r="R182" s="31"/>
    </row>
    <row r="183" spans="3:18" ht="30" customHeight="1">
      <c r="C183" s="14">
        <f>노령연금!B182</f>
        <v>2020000</v>
      </c>
      <c r="D183" s="15">
        <f t="shared" si="19"/>
        <v>226872.36218750002</v>
      </c>
      <c r="E183" s="15">
        <f t="shared" si="19"/>
        <v>332046.71737499995</v>
      </c>
      <c r="F183" s="15">
        <f t="shared" si="19"/>
        <v>436958.79237500002</v>
      </c>
      <c r="G183" s="15">
        <f t="shared" si="19"/>
        <v>541870.86737499991</v>
      </c>
      <c r="H183" s="15">
        <f t="shared" si="19"/>
        <v>646782.94237499998</v>
      </c>
      <c r="I183" s="15">
        <f t="shared" si="19"/>
        <v>751695.01737499994</v>
      </c>
      <c r="J183" s="15">
        <f t="shared" si="19"/>
        <v>856607.09237500001</v>
      </c>
      <c r="K183" s="27">
        <f>노령연금!B182</f>
        <v>2020000</v>
      </c>
      <c r="L183" s="31"/>
      <c r="M183" s="31"/>
      <c r="N183" s="31"/>
      <c r="O183" s="31"/>
      <c r="P183" s="31"/>
      <c r="Q183" s="31"/>
      <c r="R183" s="31"/>
    </row>
    <row r="184" spans="3:18" ht="30" customHeight="1">
      <c r="C184" s="14">
        <f>노령연금!B183</f>
        <v>2030000</v>
      </c>
      <c r="D184" s="15">
        <f t="shared" si="19"/>
        <v>227412.98718750002</v>
      </c>
      <c r="E184" s="15">
        <f t="shared" si="19"/>
        <v>332837.96737499995</v>
      </c>
      <c r="F184" s="15">
        <f t="shared" si="19"/>
        <v>438000.04237500002</v>
      </c>
      <c r="G184" s="15">
        <f t="shared" si="19"/>
        <v>543162.11737499991</v>
      </c>
      <c r="H184" s="15">
        <f t="shared" si="19"/>
        <v>648324.19237499998</v>
      </c>
      <c r="I184" s="15">
        <f t="shared" si="19"/>
        <v>753486.26737499994</v>
      </c>
      <c r="J184" s="15">
        <f t="shared" si="19"/>
        <v>858648.34237500001</v>
      </c>
      <c r="K184" s="27">
        <f>노령연금!B183</f>
        <v>2030000</v>
      </c>
      <c r="L184" s="31"/>
      <c r="M184" s="31"/>
      <c r="N184" s="31"/>
      <c r="O184" s="31"/>
      <c r="P184" s="31"/>
      <c r="Q184" s="31"/>
      <c r="R184" s="31"/>
    </row>
    <row r="185" spans="3:18" ht="30" customHeight="1">
      <c r="C185" s="14">
        <f>노령연금!B184</f>
        <v>2040000</v>
      </c>
      <c r="D185" s="15">
        <f t="shared" si="19"/>
        <v>227953.61218750002</v>
      </c>
      <c r="E185" s="15">
        <f t="shared" si="19"/>
        <v>333629.21737499995</v>
      </c>
      <c r="F185" s="15">
        <f t="shared" si="19"/>
        <v>439041.29237500002</v>
      </c>
      <c r="G185" s="15">
        <f t="shared" si="19"/>
        <v>544453.36737499991</v>
      </c>
      <c r="H185" s="15">
        <f t="shared" si="19"/>
        <v>649865.44237499998</v>
      </c>
      <c r="I185" s="15">
        <f t="shared" si="19"/>
        <v>755277.51737499994</v>
      </c>
      <c r="J185" s="15">
        <f t="shared" si="19"/>
        <v>860689.59237500001</v>
      </c>
      <c r="K185" s="27">
        <f>노령연금!B184</f>
        <v>2040000</v>
      </c>
      <c r="L185" s="31"/>
      <c r="M185" s="31"/>
      <c r="N185" s="31"/>
      <c r="O185" s="31"/>
      <c r="P185" s="31"/>
      <c r="Q185" s="31"/>
      <c r="R185" s="31"/>
    </row>
    <row r="186" spans="3:18" ht="30" customHeight="1">
      <c r="C186" s="14">
        <f>노령연금!B185</f>
        <v>2050000</v>
      </c>
      <c r="D186" s="15">
        <f t="shared" si="19"/>
        <v>228494.23718750002</v>
      </c>
      <c r="E186" s="15">
        <f t="shared" si="19"/>
        <v>334420.46737499995</v>
      </c>
      <c r="F186" s="15">
        <f t="shared" si="19"/>
        <v>440082.54237500002</v>
      </c>
      <c r="G186" s="15">
        <f t="shared" si="19"/>
        <v>545744.61737499991</v>
      </c>
      <c r="H186" s="15">
        <f t="shared" si="19"/>
        <v>651406.69237499998</v>
      </c>
      <c r="I186" s="15">
        <f t="shared" si="19"/>
        <v>757068.76737499994</v>
      </c>
      <c r="J186" s="15">
        <f t="shared" si="19"/>
        <v>862730.84237500001</v>
      </c>
      <c r="K186" s="27">
        <f>노령연금!B185</f>
        <v>2050000</v>
      </c>
      <c r="L186" s="31"/>
      <c r="M186" s="31"/>
      <c r="N186" s="31"/>
      <c r="O186" s="31"/>
      <c r="P186" s="31"/>
      <c r="Q186" s="31"/>
      <c r="R186" s="31"/>
    </row>
    <row r="187" spans="3:18" ht="30" customHeight="1">
      <c r="C187" s="14">
        <f>노령연금!B186</f>
        <v>2060000</v>
      </c>
      <c r="D187" s="15">
        <f t="shared" si="19"/>
        <v>229034.86218750002</v>
      </c>
      <c r="E187" s="15">
        <f t="shared" si="19"/>
        <v>335211.71737499995</v>
      </c>
      <c r="F187" s="15">
        <f t="shared" si="19"/>
        <v>441123.79237500002</v>
      </c>
      <c r="G187" s="15">
        <f t="shared" si="19"/>
        <v>547035.86737499991</v>
      </c>
      <c r="H187" s="15">
        <f t="shared" si="19"/>
        <v>652947.94237499998</v>
      </c>
      <c r="I187" s="15">
        <f t="shared" si="19"/>
        <v>758860.01737499994</v>
      </c>
      <c r="J187" s="15">
        <f t="shared" si="19"/>
        <v>864772.09237500001</v>
      </c>
      <c r="K187" s="27">
        <f>노령연금!B186</f>
        <v>2060000</v>
      </c>
      <c r="L187" s="31"/>
      <c r="M187" s="31"/>
      <c r="N187" s="31"/>
      <c r="O187" s="31"/>
      <c r="P187" s="31"/>
      <c r="Q187" s="31"/>
      <c r="R187" s="31"/>
    </row>
    <row r="188" spans="3:18" ht="30" customHeight="1">
      <c r="C188" s="14">
        <f>노령연금!B187</f>
        <v>2070000</v>
      </c>
      <c r="D188" s="15">
        <f t="shared" si="19"/>
        <v>229575.48718750002</v>
      </c>
      <c r="E188" s="15">
        <f t="shared" si="19"/>
        <v>336002.96737499995</v>
      </c>
      <c r="F188" s="15">
        <f t="shared" si="19"/>
        <v>442165.04237500002</v>
      </c>
      <c r="G188" s="15">
        <f t="shared" si="19"/>
        <v>548327.11737499991</v>
      </c>
      <c r="H188" s="15">
        <f t="shared" si="19"/>
        <v>654489.19237499998</v>
      </c>
      <c r="I188" s="15">
        <f t="shared" si="19"/>
        <v>760651.26737499982</v>
      </c>
      <c r="J188" s="15">
        <f t="shared" si="19"/>
        <v>866813.34237500001</v>
      </c>
      <c r="K188" s="27">
        <f>노령연금!B187</f>
        <v>2070000</v>
      </c>
      <c r="L188" s="31"/>
      <c r="M188" s="31"/>
      <c r="N188" s="31"/>
      <c r="O188" s="31"/>
      <c r="P188" s="31"/>
      <c r="Q188" s="31"/>
      <c r="R188" s="31"/>
    </row>
    <row r="189" spans="3:18" ht="30" customHeight="1">
      <c r="C189" s="14">
        <f>노령연금!B188</f>
        <v>2080000</v>
      </c>
      <c r="D189" s="15">
        <f t="shared" ref="D189:J198" si="20">(($D$431*($C$6+$C189)*E$431/E$443)+($D$432*($C$6+$C189)*E$432/E$443)+($D$433*($C$6+$C189)*E$433/E$443)+($D$434*($C$6+$C189)*E$434/E$443)+($D$435*($C$6+$C189)*E$435/E$443)+($D$436*($C$6+$C189)*E$436/E$443)+($D$437*($C$6+$C189)*E$437/E$443)+($D$438*($C$6+$C189)*E$438/E$443)+($D$439*($C$6+$C189)*E$439/E$443)+($D$440*($C$6+$C189)*E$440/E$443)+($D$441*($C$6+$C189)*E$441/E$443)+($D$442*($C$6+$C189)*E$442/E$443))*E$443*12/240/12</f>
        <v>230116.11218750002</v>
      </c>
      <c r="E189" s="15">
        <f t="shared" si="20"/>
        <v>336794.21737499995</v>
      </c>
      <c r="F189" s="15">
        <f t="shared" si="20"/>
        <v>443206.29237500002</v>
      </c>
      <c r="G189" s="15">
        <f t="shared" si="20"/>
        <v>549618.36737499991</v>
      </c>
      <c r="H189" s="15">
        <f t="shared" si="20"/>
        <v>656030.44237499998</v>
      </c>
      <c r="I189" s="15">
        <f t="shared" si="20"/>
        <v>762442.51737499994</v>
      </c>
      <c r="J189" s="15">
        <f t="shared" si="20"/>
        <v>868854.59237500001</v>
      </c>
      <c r="K189" s="27">
        <f>노령연금!B188</f>
        <v>2080000</v>
      </c>
      <c r="L189" s="31"/>
      <c r="M189" s="31"/>
      <c r="N189" s="31"/>
      <c r="O189" s="31"/>
      <c r="P189" s="31"/>
      <c r="Q189" s="31"/>
      <c r="R189" s="31"/>
    </row>
    <row r="190" spans="3:18" ht="30" customHeight="1">
      <c r="C190" s="14">
        <f>노령연금!B189</f>
        <v>2090000</v>
      </c>
      <c r="D190" s="15">
        <f t="shared" si="20"/>
        <v>230656.73718750002</v>
      </c>
      <c r="E190" s="15">
        <f t="shared" si="20"/>
        <v>337585.46737499995</v>
      </c>
      <c r="F190" s="15">
        <f t="shared" si="20"/>
        <v>444247.54237500002</v>
      </c>
      <c r="G190" s="15">
        <f t="shared" si="20"/>
        <v>550909.61737499991</v>
      </c>
      <c r="H190" s="15">
        <f t="shared" si="20"/>
        <v>657571.69237499998</v>
      </c>
      <c r="I190" s="15">
        <f t="shared" si="20"/>
        <v>764233.76737499994</v>
      </c>
      <c r="J190" s="15">
        <f t="shared" si="20"/>
        <v>870895.84237500001</v>
      </c>
      <c r="K190" s="27">
        <f>노령연금!B189</f>
        <v>2090000</v>
      </c>
      <c r="L190" s="31"/>
      <c r="M190" s="31"/>
      <c r="N190" s="31"/>
      <c r="O190" s="31"/>
      <c r="P190" s="31"/>
      <c r="Q190" s="31"/>
      <c r="R190" s="31"/>
    </row>
    <row r="191" spans="3:18" ht="30" customHeight="1">
      <c r="C191" s="14">
        <f>노령연금!B190</f>
        <v>2100000</v>
      </c>
      <c r="D191" s="15">
        <f t="shared" si="20"/>
        <v>231197.36218750002</v>
      </c>
      <c r="E191" s="15">
        <f t="shared" si="20"/>
        <v>338376.71737499995</v>
      </c>
      <c r="F191" s="15">
        <f t="shared" si="20"/>
        <v>445288.79237500002</v>
      </c>
      <c r="G191" s="15">
        <f t="shared" si="20"/>
        <v>552200.86737499991</v>
      </c>
      <c r="H191" s="15">
        <f t="shared" si="20"/>
        <v>659112.94237499998</v>
      </c>
      <c r="I191" s="15">
        <f t="shared" si="20"/>
        <v>766025.01737499994</v>
      </c>
      <c r="J191" s="15">
        <f t="shared" si="20"/>
        <v>872937.09237500001</v>
      </c>
      <c r="K191" s="27">
        <f>노령연금!B190</f>
        <v>2100000</v>
      </c>
      <c r="L191" s="31"/>
      <c r="M191" s="31"/>
      <c r="N191" s="31"/>
      <c r="O191" s="31"/>
      <c r="P191" s="31"/>
      <c r="Q191" s="31"/>
      <c r="R191" s="31"/>
    </row>
    <row r="192" spans="3:18" ht="30" customHeight="1">
      <c r="C192" s="14">
        <f>노령연금!B191</f>
        <v>2110000</v>
      </c>
      <c r="D192" s="15">
        <f t="shared" si="20"/>
        <v>231737.98718750002</v>
      </c>
      <c r="E192" s="15">
        <f t="shared" si="20"/>
        <v>339167.96737499995</v>
      </c>
      <c r="F192" s="15">
        <f t="shared" si="20"/>
        <v>446330.04237500002</v>
      </c>
      <c r="G192" s="15">
        <f t="shared" si="20"/>
        <v>553492.11737499991</v>
      </c>
      <c r="H192" s="15">
        <f t="shared" si="20"/>
        <v>660654.19237499998</v>
      </c>
      <c r="I192" s="15">
        <f t="shared" si="20"/>
        <v>767816.26737499994</v>
      </c>
      <c r="J192" s="15">
        <f t="shared" si="20"/>
        <v>874978.34237500001</v>
      </c>
      <c r="K192" s="27">
        <f>노령연금!B191</f>
        <v>2110000</v>
      </c>
      <c r="L192" s="31"/>
      <c r="M192" s="31"/>
      <c r="N192" s="31"/>
      <c r="O192" s="31"/>
      <c r="P192" s="31"/>
      <c r="Q192" s="31"/>
      <c r="R192" s="31"/>
    </row>
    <row r="193" spans="3:18" ht="30" customHeight="1">
      <c r="C193" s="14">
        <f>노령연금!B192</f>
        <v>2120000</v>
      </c>
      <c r="D193" s="15">
        <f t="shared" si="20"/>
        <v>232278.61218750002</v>
      </c>
      <c r="E193" s="15">
        <f t="shared" si="20"/>
        <v>339959.21737499995</v>
      </c>
      <c r="F193" s="15">
        <f t="shared" si="20"/>
        <v>447371.29237500002</v>
      </c>
      <c r="G193" s="15">
        <f t="shared" si="20"/>
        <v>554783.36737499991</v>
      </c>
      <c r="H193" s="15">
        <f t="shared" si="20"/>
        <v>662195.44237499998</v>
      </c>
      <c r="I193" s="15">
        <f t="shared" si="20"/>
        <v>769607.51737499994</v>
      </c>
      <c r="J193" s="15">
        <f t="shared" si="20"/>
        <v>877019.59237500001</v>
      </c>
      <c r="K193" s="27">
        <f>노령연금!B192</f>
        <v>2120000</v>
      </c>
      <c r="L193" s="31"/>
      <c r="M193" s="31"/>
      <c r="N193" s="31"/>
      <c r="O193" s="31"/>
      <c r="P193" s="31"/>
      <c r="Q193" s="31"/>
      <c r="R193" s="31"/>
    </row>
    <row r="194" spans="3:18" ht="30" customHeight="1">
      <c r="C194" s="14">
        <f>노령연금!B193</f>
        <v>2130000</v>
      </c>
      <c r="D194" s="15">
        <f t="shared" si="20"/>
        <v>232819.23718750002</v>
      </c>
      <c r="E194" s="15">
        <f t="shared" si="20"/>
        <v>340750.46737499995</v>
      </c>
      <c r="F194" s="15">
        <f t="shared" si="20"/>
        <v>448412.54237500002</v>
      </c>
      <c r="G194" s="15">
        <f t="shared" si="20"/>
        <v>556074.61737499991</v>
      </c>
      <c r="H194" s="15">
        <f t="shared" si="20"/>
        <v>663736.69237499998</v>
      </c>
      <c r="I194" s="15">
        <f t="shared" si="20"/>
        <v>771398.76737499994</v>
      </c>
      <c r="J194" s="15">
        <f t="shared" si="20"/>
        <v>879060.84237500001</v>
      </c>
      <c r="K194" s="27">
        <f>노령연금!B193</f>
        <v>2130000</v>
      </c>
      <c r="L194" s="31"/>
      <c r="M194" s="31"/>
      <c r="N194" s="31"/>
      <c r="O194" s="31"/>
      <c r="P194" s="31"/>
      <c r="Q194" s="31"/>
      <c r="R194" s="31"/>
    </row>
    <row r="195" spans="3:18" ht="30" customHeight="1">
      <c r="C195" s="14">
        <f>노령연금!B194</f>
        <v>2140000</v>
      </c>
      <c r="D195" s="15">
        <f t="shared" si="20"/>
        <v>233359.86218750002</v>
      </c>
      <c r="E195" s="15">
        <f t="shared" si="20"/>
        <v>341541.71737499995</v>
      </c>
      <c r="F195" s="15">
        <f t="shared" si="20"/>
        <v>449453.79237500002</v>
      </c>
      <c r="G195" s="15">
        <f t="shared" si="20"/>
        <v>557365.86737499991</v>
      </c>
      <c r="H195" s="15">
        <f t="shared" si="20"/>
        <v>665277.94237499998</v>
      </c>
      <c r="I195" s="15">
        <f t="shared" si="20"/>
        <v>773190.01737499982</v>
      </c>
      <c r="J195" s="15">
        <f t="shared" si="20"/>
        <v>881102.09237500001</v>
      </c>
      <c r="K195" s="27">
        <f>노령연금!B194</f>
        <v>2140000</v>
      </c>
      <c r="L195" s="31"/>
      <c r="M195" s="31"/>
      <c r="N195" s="31"/>
      <c r="O195" s="31"/>
      <c r="P195" s="31"/>
      <c r="Q195" s="31"/>
      <c r="R195" s="31"/>
    </row>
    <row r="196" spans="3:18" ht="30" customHeight="1">
      <c r="C196" s="14">
        <f>노령연금!B195</f>
        <v>2150000</v>
      </c>
      <c r="D196" s="15">
        <f t="shared" si="20"/>
        <v>233900.48718750002</v>
      </c>
      <c r="E196" s="15">
        <f t="shared" si="20"/>
        <v>342332.96737499995</v>
      </c>
      <c r="F196" s="15">
        <f t="shared" si="20"/>
        <v>450495.04237500002</v>
      </c>
      <c r="G196" s="15">
        <f t="shared" si="20"/>
        <v>558657.11737499991</v>
      </c>
      <c r="H196" s="15">
        <f t="shared" si="20"/>
        <v>666819.19237499998</v>
      </c>
      <c r="I196" s="15">
        <f t="shared" si="20"/>
        <v>774981.26737499994</v>
      </c>
      <c r="J196" s="15">
        <f t="shared" si="20"/>
        <v>883143.34237500001</v>
      </c>
      <c r="K196" s="27">
        <f>노령연금!B195</f>
        <v>2150000</v>
      </c>
      <c r="L196" s="31"/>
      <c r="M196" s="31"/>
      <c r="N196" s="31"/>
      <c r="O196" s="31"/>
      <c r="P196" s="31"/>
      <c r="Q196" s="31"/>
      <c r="R196" s="31"/>
    </row>
    <row r="197" spans="3:18" ht="30" customHeight="1">
      <c r="C197" s="14">
        <f>노령연금!B196</f>
        <v>2160000</v>
      </c>
      <c r="D197" s="15">
        <f t="shared" si="20"/>
        <v>234441.11218750002</v>
      </c>
      <c r="E197" s="15">
        <f t="shared" si="20"/>
        <v>343124.21737499995</v>
      </c>
      <c r="F197" s="15">
        <f t="shared" si="20"/>
        <v>451536.29237500002</v>
      </c>
      <c r="G197" s="15">
        <f t="shared" si="20"/>
        <v>559948.36737500003</v>
      </c>
      <c r="H197" s="15">
        <f t="shared" si="20"/>
        <v>668360.44237499998</v>
      </c>
      <c r="I197" s="15">
        <f t="shared" si="20"/>
        <v>776772.51737499994</v>
      </c>
      <c r="J197" s="15">
        <f t="shared" si="20"/>
        <v>885184.59237500001</v>
      </c>
      <c r="K197" s="27">
        <f>노령연금!B196</f>
        <v>2160000</v>
      </c>
      <c r="L197" s="31"/>
      <c r="M197" s="31"/>
      <c r="N197" s="31"/>
      <c r="O197" s="31"/>
      <c r="P197" s="31"/>
      <c r="Q197" s="31"/>
      <c r="R197" s="31"/>
    </row>
    <row r="198" spans="3:18" ht="30" customHeight="1">
      <c r="C198" s="14">
        <f>노령연금!B197</f>
        <v>2170000</v>
      </c>
      <c r="D198" s="15">
        <f t="shared" si="20"/>
        <v>234981.73718750002</v>
      </c>
      <c r="E198" s="15">
        <f t="shared" si="20"/>
        <v>343915.46737499995</v>
      </c>
      <c r="F198" s="15">
        <f t="shared" si="20"/>
        <v>452577.54237500002</v>
      </c>
      <c r="G198" s="15">
        <f t="shared" si="20"/>
        <v>561239.61737500003</v>
      </c>
      <c r="H198" s="15">
        <f t="shared" si="20"/>
        <v>669901.69237499998</v>
      </c>
      <c r="I198" s="15">
        <f t="shared" si="20"/>
        <v>778563.76737499994</v>
      </c>
      <c r="J198" s="15">
        <f t="shared" si="20"/>
        <v>887225.84237500001</v>
      </c>
      <c r="K198" s="27">
        <f>노령연금!B197</f>
        <v>2170000</v>
      </c>
      <c r="L198" s="31"/>
      <c r="M198" s="31"/>
      <c r="N198" s="31"/>
      <c r="O198" s="31"/>
      <c r="P198" s="31"/>
      <c r="Q198" s="31"/>
      <c r="R198" s="31"/>
    </row>
    <row r="199" spans="3:18" ht="30" customHeight="1">
      <c r="C199" s="14">
        <f>노령연금!B198</f>
        <v>2180000</v>
      </c>
      <c r="D199" s="15">
        <f t="shared" ref="D199:J208" si="21">(($D$431*($C$6+$C199)*E$431/E$443)+($D$432*($C$6+$C199)*E$432/E$443)+($D$433*($C$6+$C199)*E$433/E$443)+($D$434*($C$6+$C199)*E$434/E$443)+($D$435*($C$6+$C199)*E$435/E$443)+($D$436*($C$6+$C199)*E$436/E$443)+($D$437*($C$6+$C199)*E$437/E$443)+($D$438*($C$6+$C199)*E$438/E$443)+($D$439*($C$6+$C199)*E$439/E$443)+($D$440*($C$6+$C199)*E$440/E$443)+($D$441*($C$6+$C199)*E$441/E$443)+($D$442*($C$6+$C199)*E$442/E$443))*E$443*12/240/12</f>
        <v>235522.36218750002</v>
      </c>
      <c r="E199" s="15">
        <f t="shared" si="21"/>
        <v>344706.71737499995</v>
      </c>
      <c r="F199" s="15">
        <f t="shared" si="21"/>
        <v>453618.79237500002</v>
      </c>
      <c r="G199" s="15">
        <f t="shared" si="21"/>
        <v>562530.86737500003</v>
      </c>
      <c r="H199" s="15">
        <f t="shared" si="21"/>
        <v>671442.94237499998</v>
      </c>
      <c r="I199" s="15">
        <f t="shared" si="21"/>
        <v>780355.01737499994</v>
      </c>
      <c r="J199" s="15">
        <f t="shared" si="21"/>
        <v>889267.09237500001</v>
      </c>
      <c r="K199" s="27">
        <f>노령연금!B198</f>
        <v>2180000</v>
      </c>
      <c r="L199" s="31"/>
      <c r="M199" s="31"/>
      <c r="N199" s="31"/>
      <c r="O199" s="31"/>
      <c r="P199" s="31"/>
      <c r="Q199" s="31"/>
      <c r="R199" s="31"/>
    </row>
    <row r="200" spans="3:18" ht="30" customHeight="1">
      <c r="C200" s="14">
        <f>노령연금!B199</f>
        <v>2190000</v>
      </c>
      <c r="D200" s="15">
        <f t="shared" si="21"/>
        <v>236062.98718750002</v>
      </c>
      <c r="E200" s="15">
        <f t="shared" si="21"/>
        <v>345497.96737499995</v>
      </c>
      <c r="F200" s="15">
        <f t="shared" si="21"/>
        <v>454660.04237500002</v>
      </c>
      <c r="G200" s="15">
        <f t="shared" si="21"/>
        <v>563822.11737500003</v>
      </c>
      <c r="H200" s="15">
        <f t="shared" si="21"/>
        <v>672984.19237499998</v>
      </c>
      <c r="I200" s="15">
        <f t="shared" si="21"/>
        <v>782146.26737499994</v>
      </c>
      <c r="J200" s="15">
        <f t="shared" si="21"/>
        <v>891308.34237500001</v>
      </c>
      <c r="K200" s="27">
        <f>노령연금!B199</f>
        <v>2190000</v>
      </c>
      <c r="L200" s="31"/>
      <c r="M200" s="31"/>
      <c r="N200" s="31"/>
      <c r="O200" s="31"/>
      <c r="P200" s="31"/>
      <c r="Q200" s="31"/>
      <c r="R200" s="31"/>
    </row>
    <row r="201" spans="3:18" ht="30" customHeight="1">
      <c r="C201" s="14">
        <f>노령연금!B200</f>
        <v>2200000</v>
      </c>
      <c r="D201" s="15">
        <f t="shared" si="21"/>
        <v>236603.61218750002</v>
      </c>
      <c r="E201" s="15">
        <f t="shared" si="21"/>
        <v>346289.21737499995</v>
      </c>
      <c r="F201" s="15">
        <f t="shared" si="21"/>
        <v>455701.29237500002</v>
      </c>
      <c r="G201" s="15">
        <f t="shared" si="21"/>
        <v>565113.36737500003</v>
      </c>
      <c r="H201" s="15">
        <f t="shared" si="21"/>
        <v>674525.44237499998</v>
      </c>
      <c r="I201" s="15">
        <f t="shared" si="21"/>
        <v>783937.51737499994</v>
      </c>
      <c r="J201" s="15">
        <f t="shared" si="21"/>
        <v>893349.59237500001</v>
      </c>
      <c r="K201" s="27">
        <f>노령연금!B200</f>
        <v>2200000</v>
      </c>
      <c r="L201" s="31"/>
      <c r="M201" s="31"/>
      <c r="N201" s="31"/>
      <c r="O201" s="31"/>
      <c r="P201" s="31"/>
      <c r="Q201" s="31"/>
      <c r="R201" s="31"/>
    </row>
    <row r="202" spans="3:18" ht="30" customHeight="1">
      <c r="C202" s="14">
        <f>노령연금!B201</f>
        <v>2210000</v>
      </c>
      <c r="D202" s="15">
        <f t="shared" si="21"/>
        <v>237144.23718750002</v>
      </c>
      <c r="E202" s="15">
        <f t="shared" si="21"/>
        <v>347080.46737499995</v>
      </c>
      <c r="F202" s="15">
        <f t="shared" si="21"/>
        <v>456742.54237500002</v>
      </c>
      <c r="G202" s="15">
        <f t="shared" si="21"/>
        <v>566404.61737500003</v>
      </c>
      <c r="H202" s="15">
        <f t="shared" si="21"/>
        <v>676066.69237499998</v>
      </c>
      <c r="I202" s="15">
        <f t="shared" si="21"/>
        <v>785728.76737499982</v>
      </c>
      <c r="J202" s="15">
        <f t="shared" si="21"/>
        <v>895390.84237500001</v>
      </c>
      <c r="K202" s="27">
        <f>노령연금!B201</f>
        <v>2210000</v>
      </c>
      <c r="L202" s="31"/>
      <c r="M202" s="31"/>
      <c r="N202" s="31"/>
      <c r="O202" s="31"/>
      <c r="P202" s="31"/>
      <c r="Q202" s="31"/>
      <c r="R202" s="31"/>
    </row>
    <row r="203" spans="3:18" ht="30" customHeight="1">
      <c r="C203" s="14">
        <f>노령연금!B202</f>
        <v>2220000</v>
      </c>
      <c r="D203" s="15">
        <f t="shared" si="21"/>
        <v>237684.86218750002</v>
      </c>
      <c r="E203" s="15">
        <f t="shared" si="21"/>
        <v>347871.71737499995</v>
      </c>
      <c r="F203" s="15">
        <f t="shared" si="21"/>
        <v>457783.79237500002</v>
      </c>
      <c r="G203" s="15">
        <f t="shared" si="21"/>
        <v>567695.86737500003</v>
      </c>
      <c r="H203" s="15">
        <f t="shared" si="21"/>
        <v>677607.94237499998</v>
      </c>
      <c r="I203" s="15">
        <f t="shared" si="21"/>
        <v>787520.01737499994</v>
      </c>
      <c r="J203" s="15">
        <f t="shared" si="21"/>
        <v>897432.09237500001</v>
      </c>
      <c r="K203" s="27">
        <f>노령연금!B202</f>
        <v>2220000</v>
      </c>
      <c r="L203" s="31"/>
      <c r="M203" s="31"/>
      <c r="N203" s="31"/>
      <c r="O203" s="31"/>
      <c r="P203" s="31"/>
      <c r="Q203" s="31"/>
      <c r="R203" s="31"/>
    </row>
    <row r="204" spans="3:18" ht="30" customHeight="1">
      <c r="C204" s="14">
        <f>노령연금!B203</f>
        <v>2230000</v>
      </c>
      <c r="D204" s="15">
        <f t="shared" si="21"/>
        <v>238225.48718750002</v>
      </c>
      <c r="E204" s="15">
        <f t="shared" si="21"/>
        <v>348662.96737499995</v>
      </c>
      <c r="F204" s="15">
        <f t="shared" si="21"/>
        <v>458825.04237500002</v>
      </c>
      <c r="G204" s="15">
        <f t="shared" si="21"/>
        <v>568987.11737500003</v>
      </c>
      <c r="H204" s="15">
        <f t="shared" si="21"/>
        <v>679149.19237499998</v>
      </c>
      <c r="I204" s="15">
        <f t="shared" si="21"/>
        <v>789311.26737499994</v>
      </c>
      <c r="J204" s="15">
        <f t="shared" si="21"/>
        <v>899473.34237500001</v>
      </c>
      <c r="K204" s="27">
        <f>노령연금!B203</f>
        <v>2230000</v>
      </c>
      <c r="L204" s="31"/>
      <c r="M204" s="31"/>
      <c r="N204" s="31"/>
      <c r="O204" s="31"/>
      <c r="P204" s="31"/>
      <c r="Q204" s="31"/>
      <c r="R204" s="31"/>
    </row>
    <row r="205" spans="3:18" ht="30" customHeight="1">
      <c r="C205" s="14">
        <f>노령연금!B204</f>
        <v>2240000</v>
      </c>
      <c r="D205" s="15">
        <f t="shared" si="21"/>
        <v>238766.11218750002</v>
      </c>
      <c r="E205" s="15">
        <f t="shared" si="21"/>
        <v>349454.21737499995</v>
      </c>
      <c r="F205" s="15">
        <f t="shared" si="21"/>
        <v>459866.29237500002</v>
      </c>
      <c r="G205" s="15">
        <f t="shared" si="21"/>
        <v>570278.36737500003</v>
      </c>
      <c r="H205" s="15">
        <f t="shared" si="21"/>
        <v>680690.44237499998</v>
      </c>
      <c r="I205" s="15">
        <f t="shared" si="21"/>
        <v>791102.51737499994</v>
      </c>
      <c r="J205" s="15">
        <f t="shared" si="21"/>
        <v>901514.59237500001</v>
      </c>
      <c r="K205" s="27">
        <f>노령연금!B204</f>
        <v>2240000</v>
      </c>
      <c r="L205" s="31"/>
      <c r="M205" s="31"/>
      <c r="N205" s="31"/>
      <c r="O205" s="31"/>
      <c r="P205" s="31"/>
      <c r="Q205" s="31"/>
      <c r="R205" s="31"/>
    </row>
    <row r="206" spans="3:18" ht="30" customHeight="1">
      <c r="C206" s="14">
        <f>노령연금!B205</f>
        <v>2250000</v>
      </c>
      <c r="D206" s="15">
        <f t="shared" si="21"/>
        <v>239306.73718750002</v>
      </c>
      <c r="E206" s="15">
        <f t="shared" si="21"/>
        <v>350245.46737500001</v>
      </c>
      <c r="F206" s="15">
        <f t="shared" si="21"/>
        <v>460907.54237500002</v>
      </c>
      <c r="G206" s="15">
        <f t="shared" si="21"/>
        <v>571569.61737500003</v>
      </c>
      <c r="H206" s="15">
        <f t="shared" si="21"/>
        <v>682231.69237499998</v>
      </c>
      <c r="I206" s="15">
        <f t="shared" si="21"/>
        <v>792893.76737499994</v>
      </c>
      <c r="J206" s="15">
        <f t="shared" si="21"/>
        <v>903555.84237500001</v>
      </c>
      <c r="K206" s="27">
        <f>노령연금!B205</f>
        <v>2250000</v>
      </c>
      <c r="L206" s="31"/>
      <c r="M206" s="31"/>
      <c r="N206" s="31"/>
      <c r="O206" s="31"/>
      <c r="P206" s="31"/>
      <c r="Q206" s="31"/>
      <c r="R206" s="31"/>
    </row>
    <row r="207" spans="3:18" ht="30" customHeight="1">
      <c r="C207" s="14">
        <f>노령연금!B206</f>
        <v>2260000</v>
      </c>
      <c r="D207" s="15">
        <f t="shared" si="21"/>
        <v>239847.36218750002</v>
      </c>
      <c r="E207" s="15">
        <f t="shared" si="21"/>
        <v>351036.71737500001</v>
      </c>
      <c r="F207" s="15">
        <f t="shared" si="21"/>
        <v>461948.79237500002</v>
      </c>
      <c r="G207" s="15">
        <f t="shared" si="21"/>
        <v>572860.86737500003</v>
      </c>
      <c r="H207" s="15">
        <f t="shared" si="21"/>
        <v>683772.94237499998</v>
      </c>
      <c r="I207" s="15">
        <f t="shared" si="21"/>
        <v>794685.01737499994</v>
      </c>
      <c r="J207" s="15">
        <f t="shared" si="21"/>
        <v>905597.09237500001</v>
      </c>
      <c r="K207" s="27">
        <f>노령연금!B206</f>
        <v>2260000</v>
      </c>
      <c r="L207" s="31"/>
      <c r="M207" s="31"/>
      <c r="N207" s="31"/>
      <c r="O207" s="31"/>
      <c r="P207" s="31"/>
      <c r="Q207" s="31"/>
      <c r="R207" s="31"/>
    </row>
    <row r="208" spans="3:18" ht="30" customHeight="1">
      <c r="C208" s="14">
        <f>노령연금!B207</f>
        <v>2270000</v>
      </c>
      <c r="D208" s="15">
        <f t="shared" si="21"/>
        <v>240387.98718750002</v>
      </c>
      <c r="E208" s="15">
        <f t="shared" si="21"/>
        <v>351827.96737500001</v>
      </c>
      <c r="F208" s="15">
        <f t="shared" si="21"/>
        <v>462990.04237500002</v>
      </c>
      <c r="G208" s="15">
        <f t="shared" si="21"/>
        <v>574152.11737500003</v>
      </c>
      <c r="H208" s="15">
        <f t="shared" si="21"/>
        <v>685314.19237499998</v>
      </c>
      <c r="I208" s="15">
        <f t="shared" si="21"/>
        <v>796476.26737499994</v>
      </c>
      <c r="J208" s="15">
        <f t="shared" si="21"/>
        <v>907638.34237500001</v>
      </c>
      <c r="K208" s="27">
        <f>노령연금!B207</f>
        <v>2270000</v>
      </c>
      <c r="L208" s="31"/>
      <c r="M208" s="31"/>
      <c r="N208" s="31"/>
      <c r="O208" s="31"/>
      <c r="P208" s="31"/>
      <c r="Q208" s="31"/>
      <c r="R208" s="31"/>
    </row>
    <row r="209" spans="3:18" ht="30" customHeight="1">
      <c r="C209" s="14">
        <f>노령연금!B208</f>
        <v>2280000</v>
      </c>
      <c r="D209" s="15">
        <f t="shared" ref="D209:J218" si="22">(($D$431*($C$6+$C209)*E$431/E$443)+($D$432*($C$6+$C209)*E$432/E$443)+($D$433*($C$6+$C209)*E$433/E$443)+($D$434*($C$6+$C209)*E$434/E$443)+($D$435*($C$6+$C209)*E$435/E$443)+($D$436*($C$6+$C209)*E$436/E$443)+($D$437*($C$6+$C209)*E$437/E$443)+($D$438*($C$6+$C209)*E$438/E$443)+($D$439*($C$6+$C209)*E$439/E$443)+($D$440*($C$6+$C209)*E$440/E$443)+($D$441*($C$6+$C209)*E$441/E$443)+($D$442*($C$6+$C209)*E$442/E$443))*E$443*12/240/12</f>
        <v>240928.61218750002</v>
      </c>
      <c r="E209" s="15">
        <f t="shared" si="22"/>
        <v>352619.21737500001</v>
      </c>
      <c r="F209" s="15">
        <f t="shared" si="22"/>
        <v>464031.29237500002</v>
      </c>
      <c r="G209" s="15">
        <f t="shared" si="22"/>
        <v>575443.36737500003</v>
      </c>
      <c r="H209" s="15">
        <f t="shared" si="22"/>
        <v>686855.44237499998</v>
      </c>
      <c r="I209" s="15">
        <f t="shared" si="22"/>
        <v>798267.51737499982</v>
      </c>
      <c r="J209" s="15">
        <f t="shared" si="22"/>
        <v>909679.59237500001</v>
      </c>
      <c r="K209" s="27">
        <f>노령연금!B208</f>
        <v>2280000</v>
      </c>
      <c r="L209" s="31"/>
      <c r="M209" s="31"/>
      <c r="N209" s="31"/>
      <c r="O209" s="31"/>
      <c r="P209" s="31"/>
      <c r="Q209" s="31"/>
      <c r="R209" s="31"/>
    </row>
    <row r="210" spans="3:18" ht="30" customHeight="1">
      <c r="C210" s="14">
        <f>노령연금!B209</f>
        <v>2290000</v>
      </c>
      <c r="D210" s="15">
        <f t="shared" si="22"/>
        <v>241469.23718750002</v>
      </c>
      <c r="E210" s="15">
        <f t="shared" si="22"/>
        <v>353410.46737500001</v>
      </c>
      <c r="F210" s="15">
        <f t="shared" si="22"/>
        <v>465072.54237500002</v>
      </c>
      <c r="G210" s="15">
        <f t="shared" si="22"/>
        <v>576734.61737500003</v>
      </c>
      <c r="H210" s="15">
        <f t="shared" si="22"/>
        <v>688396.69237499998</v>
      </c>
      <c r="I210" s="15">
        <f t="shared" si="22"/>
        <v>800058.76737499994</v>
      </c>
      <c r="J210" s="15">
        <f t="shared" si="22"/>
        <v>911720.84237500001</v>
      </c>
      <c r="K210" s="27">
        <f>노령연금!B209</f>
        <v>2290000</v>
      </c>
      <c r="L210" s="31"/>
      <c r="M210" s="31"/>
      <c r="N210" s="31"/>
      <c r="O210" s="31"/>
      <c r="P210" s="31"/>
      <c r="Q210" s="31"/>
      <c r="R210" s="31"/>
    </row>
    <row r="211" spans="3:18" ht="30" customHeight="1">
      <c r="C211" s="14">
        <f>노령연금!B210</f>
        <v>2300000</v>
      </c>
      <c r="D211" s="15">
        <f t="shared" si="22"/>
        <v>242009.86218750002</v>
      </c>
      <c r="E211" s="15">
        <f t="shared" si="22"/>
        <v>354201.71737500001</v>
      </c>
      <c r="F211" s="15">
        <f t="shared" si="22"/>
        <v>466113.79237500002</v>
      </c>
      <c r="G211" s="15">
        <f t="shared" si="22"/>
        <v>578025.86737500003</v>
      </c>
      <c r="H211" s="15">
        <f t="shared" si="22"/>
        <v>689937.94237499998</v>
      </c>
      <c r="I211" s="15">
        <f t="shared" si="22"/>
        <v>801850.01737499994</v>
      </c>
      <c r="J211" s="15">
        <f t="shared" si="22"/>
        <v>913762.09237500001</v>
      </c>
      <c r="K211" s="27">
        <f>노령연금!B210</f>
        <v>2300000</v>
      </c>
      <c r="L211" s="31"/>
      <c r="M211" s="31"/>
      <c r="N211" s="31"/>
      <c r="O211" s="31"/>
      <c r="P211" s="31"/>
      <c r="Q211" s="31"/>
      <c r="R211" s="31"/>
    </row>
    <row r="212" spans="3:18" ht="30" customHeight="1">
      <c r="C212" s="14">
        <f>노령연금!B211</f>
        <v>2310000</v>
      </c>
      <c r="D212" s="15">
        <f t="shared" si="22"/>
        <v>242550.48718750002</v>
      </c>
      <c r="E212" s="15">
        <f t="shared" si="22"/>
        <v>354992.96737500001</v>
      </c>
      <c r="F212" s="15">
        <f t="shared" si="22"/>
        <v>467155.04237500002</v>
      </c>
      <c r="G212" s="15">
        <f t="shared" si="22"/>
        <v>579317.11737500003</v>
      </c>
      <c r="H212" s="15">
        <f t="shared" si="22"/>
        <v>691479.19237499998</v>
      </c>
      <c r="I212" s="15">
        <f t="shared" si="22"/>
        <v>803641.26737499994</v>
      </c>
      <c r="J212" s="15">
        <f t="shared" si="22"/>
        <v>915803.34237500001</v>
      </c>
      <c r="K212" s="27">
        <f>노령연금!B211</f>
        <v>2310000</v>
      </c>
      <c r="L212" s="31"/>
      <c r="M212" s="31"/>
      <c r="N212" s="31"/>
      <c r="O212" s="31"/>
      <c r="P212" s="31"/>
      <c r="Q212" s="31"/>
      <c r="R212" s="31"/>
    </row>
    <row r="213" spans="3:18" ht="30" customHeight="1">
      <c r="C213" s="14">
        <f>노령연금!B212</f>
        <v>2320000</v>
      </c>
      <c r="D213" s="15">
        <f t="shared" si="22"/>
        <v>243091.11218750002</v>
      </c>
      <c r="E213" s="15">
        <f t="shared" si="22"/>
        <v>355784.21737500001</v>
      </c>
      <c r="F213" s="15">
        <f t="shared" si="22"/>
        <v>468196.29237500002</v>
      </c>
      <c r="G213" s="15">
        <f t="shared" si="22"/>
        <v>580608.36737500003</v>
      </c>
      <c r="H213" s="15">
        <f t="shared" si="22"/>
        <v>693020.44237499998</v>
      </c>
      <c r="I213" s="15">
        <f t="shared" si="22"/>
        <v>805432.51737499994</v>
      </c>
      <c r="J213" s="15">
        <f t="shared" si="22"/>
        <v>917844.59237500001</v>
      </c>
      <c r="K213" s="27">
        <f>노령연금!B212</f>
        <v>2320000</v>
      </c>
      <c r="L213" s="31"/>
      <c r="M213" s="31"/>
      <c r="N213" s="31"/>
      <c r="O213" s="31"/>
      <c r="P213" s="31"/>
      <c r="Q213" s="31"/>
      <c r="R213" s="31"/>
    </row>
    <row r="214" spans="3:18" ht="30" customHeight="1">
      <c r="C214" s="14">
        <f>노령연금!B213</f>
        <v>2330000</v>
      </c>
      <c r="D214" s="15">
        <f t="shared" si="22"/>
        <v>243631.73718750002</v>
      </c>
      <c r="E214" s="15">
        <f t="shared" si="22"/>
        <v>356575.46737500001</v>
      </c>
      <c r="F214" s="15">
        <f t="shared" si="22"/>
        <v>469237.54237500002</v>
      </c>
      <c r="G214" s="15">
        <f t="shared" si="22"/>
        <v>581899.61737500003</v>
      </c>
      <c r="H214" s="15">
        <f t="shared" si="22"/>
        <v>694561.69237499998</v>
      </c>
      <c r="I214" s="15">
        <f t="shared" si="22"/>
        <v>807223.76737499994</v>
      </c>
      <c r="J214" s="15">
        <f t="shared" si="22"/>
        <v>919885.84237500001</v>
      </c>
      <c r="K214" s="27">
        <f>노령연금!B213</f>
        <v>2330000</v>
      </c>
      <c r="L214" s="31"/>
      <c r="M214" s="31"/>
      <c r="N214" s="31"/>
      <c r="O214" s="31"/>
      <c r="P214" s="31"/>
      <c r="Q214" s="31"/>
      <c r="R214" s="31"/>
    </row>
    <row r="215" spans="3:18" ht="30" customHeight="1">
      <c r="C215" s="14">
        <f>노령연금!B214</f>
        <v>2340000</v>
      </c>
      <c r="D215" s="15">
        <f t="shared" si="22"/>
        <v>244172.36218750002</v>
      </c>
      <c r="E215" s="15">
        <f t="shared" si="22"/>
        <v>357366.71737500001</v>
      </c>
      <c r="F215" s="15">
        <f t="shared" si="22"/>
        <v>470278.79237500002</v>
      </c>
      <c r="G215" s="15">
        <f t="shared" si="22"/>
        <v>583190.86737500003</v>
      </c>
      <c r="H215" s="15">
        <f t="shared" si="22"/>
        <v>696102.94237499998</v>
      </c>
      <c r="I215" s="15">
        <f t="shared" si="22"/>
        <v>809015.01737499994</v>
      </c>
      <c r="J215" s="15">
        <f t="shared" si="22"/>
        <v>921927.09237500001</v>
      </c>
      <c r="K215" s="27">
        <f>노령연금!B214</f>
        <v>2340000</v>
      </c>
      <c r="L215" s="31"/>
      <c r="M215" s="31"/>
      <c r="N215" s="31"/>
      <c r="O215" s="31"/>
      <c r="P215" s="31"/>
      <c r="Q215" s="31"/>
      <c r="R215" s="31"/>
    </row>
    <row r="216" spans="3:18" ht="30" customHeight="1">
      <c r="C216" s="14">
        <f>노령연금!B215</f>
        <v>2350000</v>
      </c>
      <c r="D216" s="15">
        <f t="shared" si="22"/>
        <v>244712.98718750002</v>
      </c>
      <c r="E216" s="15">
        <f t="shared" si="22"/>
        <v>358157.96737500001</v>
      </c>
      <c r="F216" s="15">
        <f t="shared" si="22"/>
        <v>471320.04237500002</v>
      </c>
      <c r="G216" s="15">
        <f t="shared" si="22"/>
        <v>584482.11737500003</v>
      </c>
      <c r="H216" s="15">
        <f t="shared" si="22"/>
        <v>697644.19237499998</v>
      </c>
      <c r="I216" s="15">
        <f t="shared" si="22"/>
        <v>810806.26737499982</v>
      </c>
      <c r="J216" s="15">
        <f t="shared" si="22"/>
        <v>923968.34237500001</v>
      </c>
      <c r="K216" s="27">
        <f>노령연금!B215</f>
        <v>2350000</v>
      </c>
      <c r="L216" s="31"/>
      <c r="M216" s="31"/>
      <c r="N216" s="31"/>
      <c r="O216" s="31"/>
      <c r="P216" s="31"/>
      <c r="Q216" s="31"/>
      <c r="R216" s="31"/>
    </row>
    <row r="217" spans="3:18" ht="30" customHeight="1">
      <c r="C217" s="14">
        <f>노령연금!B216</f>
        <v>2360000</v>
      </c>
      <c r="D217" s="15">
        <f t="shared" si="22"/>
        <v>245253.61218750002</v>
      </c>
      <c r="E217" s="15">
        <f t="shared" si="22"/>
        <v>358949.21737500001</v>
      </c>
      <c r="F217" s="15">
        <f t="shared" si="22"/>
        <v>472361.29237500002</v>
      </c>
      <c r="G217" s="15">
        <f t="shared" si="22"/>
        <v>585773.36737500003</v>
      </c>
      <c r="H217" s="15">
        <f t="shared" si="22"/>
        <v>699185.44237499998</v>
      </c>
      <c r="I217" s="15">
        <f t="shared" si="22"/>
        <v>812597.51737499994</v>
      </c>
      <c r="J217" s="15">
        <f t="shared" si="22"/>
        <v>926009.59237500001</v>
      </c>
      <c r="K217" s="27">
        <f>노령연금!B216</f>
        <v>2360000</v>
      </c>
      <c r="L217" s="31"/>
      <c r="M217" s="31"/>
      <c r="N217" s="31"/>
      <c r="O217" s="31"/>
      <c r="P217" s="31"/>
      <c r="Q217" s="31"/>
      <c r="R217" s="31"/>
    </row>
    <row r="218" spans="3:18" ht="30" customHeight="1">
      <c r="C218" s="14">
        <f>노령연금!B217</f>
        <v>2370000</v>
      </c>
      <c r="D218" s="15">
        <f t="shared" si="22"/>
        <v>245794.23718750002</v>
      </c>
      <c r="E218" s="15">
        <f t="shared" si="22"/>
        <v>359740.46737500001</v>
      </c>
      <c r="F218" s="15">
        <f t="shared" si="22"/>
        <v>473402.54237500002</v>
      </c>
      <c r="G218" s="15">
        <f t="shared" si="22"/>
        <v>587064.61737500003</v>
      </c>
      <c r="H218" s="15">
        <f t="shared" si="22"/>
        <v>700726.69237499998</v>
      </c>
      <c r="I218" s="15">
        <f t="shared" si="22"/>
        <v>814388.76737499994</v>
      </c>
      <c r="J218" s="15">
        <f t="shared" si="22"/>
        <v>928050.84237500001</v>
      </c>
      <c r="K218" s="27">
        <f>노령연금!B217</f>
        <v>2370000</v>
      </c>
      <c r="L218" s="31"/>
      <c r="M218" s="31"/>
      <c r="N218" s="31"/>
      <c r="O218" s="31"/>
      <c r="P218" s="31"/>
      <c r="Q218" s="31"/>
      <c r="R218" s="31"/>
    </row>
    <row r="219" spans="3:18" ht="30" customHeight="1">
      <c r="C219" s="14">
        <f>노령연금!B218</f>
        <v>2380000</v>
      </c>
      <c r="D219" s="15">
        <f t="shared" ref="D219:J228" si="23">(($D$431*($C$6+$C219)*E$431/E$443)+($D$432*($C$6+$C219)*E$432/E$443)+($D$433*($C$6+$C219)*E$433/E$443)+($D$434*($C$6+$C219)*E$434/E$443)+($D$435*($C$6+$C219)*E$435/E$443)+($D$436*($C$6+$C219)*E$436/E$443)+($D$437*($C$6+$C219)*E$437/E$443)+($D$438*($C$6+$C219)*E$438/E$443)+($D$439*($C$6+$C219)*E$439/E$443)+($D$440*($C$6+$C219)*E$440/E$443)+($D$441*($C$6+$C219)*E$441/E$443)+($D$442*($C$6+$C219)*E$442/E$443))*E$443*12/240/12</f>
        <v>246334.86218750002</v>
      </c>
      <c r="E219" s="15">
        <f t="shared" si="23"/>
        <v>360531.71737500001</v>
      </c>
      <c r="F219" s="15">
        <f t="shared" si="23"/>
        <v>474443.79237500002</v>
      </c>
      <c r="G219" s="15">
        <f t="shared" si="23"/>
        <v>588355.86737500003</v>
      </c>
      <c r="H219" s="15">
        <f t="shared" si="23"/>
        <v>702267.94237499998</v>
      </c>
      <c r="I219" s="15">
        <f t="shared" si="23"/>
        <v>816180.01737499994</v>
      </c>
      <c r="J219" s="15">
        <f t="shared" si="23"/>
        <v>930092.09237500001</v>
      </c>
      <c r="K219" s="27">
        <f>노령연금!B218</f>
        <v>2380000</v>
      </c>
      <c r="L219" s="31"/>
      <c r="M219" s="31"/>
      <c r="N219" s="31"/>
      <c r="O219" s="31"/>
      <c r="P219" s="31"/>
      <c r="Q219" s="31"/>
      <c r="R219" s="31"/>
    </row>
    <row r="220" spans="3:18" ht="30" customHeight="1">
      <c r="C220" s="14">
        <f>노령연금!B219</f>
        <v>2390000</v>
      </c>
      <c r="D220" s="15">
        <f t="shared" si="23"/>
        <v>246875.48718750002</v>
      </c>
      <c r="E220" s="15">
        <f t="shared" si="23"/>
        <v>361322.96737500001</v>
      </c>
      <c r="F220" s="15">
        <f t="shared" si="23"/>
        <v>475485.04237500002</v>
      </c>
      <c r="G220" s="15">
        <f t="shared" si="23"/>
        <v>589647.11737500003</v>
      </c>
      <c r="H220" s="15">
        <f t="shared" si="23"/>
        <v>703809.19237499998</v>
      </c>
      <c r="I220" s="15">
        <f t="shared" si="23"/>
        <v>817971.26737499994</v>
      </c>
      <c r="J220" s="15">
        <f t="shared" si="23"/>
        <v>932133.34237500001</v>
      </c>
      <c r="K220" s="27">
        <f>노령연금!B219</f>
        <v>2390000</v>
      </c>
      <c r="L220" s="31"/>
      <c r="M220" s="31"/>
      <c r="N220" s="31"/>
      <c r="O220" s="31"/>
      <c r="P220" s="31"/>
      <c r="Q220" s="31"/>
      <c r="R220" s="31"/>
    </row>
    <row r="221" spans="3:18" ht="30" customHeight="1">
      <c r="C221" s="14">
        <f>노령연금!B220</f>
        <v>2400000</v>
      </c>
      <c r="D221" s="15">
        <f t="shared" si="23"/>
        <v>247416.11218750002</v>
      </c>
      <c r="E221" s="15">
        <f t="shared" si="23"/>
        <v>362114.21737500001</v>
      </c>
      <c r="F221" s="15">
        <f t="shared" si="23"/>
        <v>476526.29237500002</v>
      </c>
      <c r="G221" s="15">
        <f t="shared" si="23"/>
        <v>590938.36737500003</v>
      </c>
      <c r="H221" s="15">
        <f t="shared" si="23"/>
        <v>705350.44237499998</v>
      </c>
      <c r="I221" s="15">
        <f t="shared" si="23"/>
        <v>819762.51737499994</v>
      </c>
      <c r="J221" s="15">
        <f t="shared" si="23"/>
        <v>934174.59237500001</v>
      </c>
      <c r="K221" s="27">
        <f>노령연금!B220</f>
        <v>2400000</v>
      </c>
      <c r="L221" s="31"/>
      <c r="M221" s="31"/>
      <c r="N221" s="31"/>
      <c r="O221" s="31"/>
      <c r="P221" s="31"/>
      <c r="Q221" s="31"/>
      <c r="R221" s="31"/>
    </row>
    <row r="222" spans="3:18" ht="30" customHeight="1">
      <c r="C222" s="14">
        <f>노령연금!B221</f>
        <v>2410000</v>
      </c>
      <c r="D222" s="15">
        <f t="shared" si="23"/>
        <v>247956.73718750002</v>
      </c>
      <c r="E222" s="15">
        <f t="shared" si="23"/>
        <v>362905.46737500001</v>
      </c>
      <c r="F222" s="15">
        <f t="shared" si="23"/>
        <v>477567.54237500002</v>
      </c>
      <c r="G222" s="15">
        <f t="shared" si="23"/>
        <v>592229.61737500003</v>
      </c>
      <c r="H222" s="15">
        <f t="shared" si="23"/>
        <v>706891.69237499998</v>
      </c>
      <c r="I222" s="15">
        <f t="shared" si="23"/>
        <v>821553.76737499994</v>
      </c>
      <c r="J222" s="15">
        <f t="shared" si="23"/>
        <v>936215.84237500001</v>
      </c>
      <c r="K222" s="27">
        <f>노령연금!B221</f>
        <v>2410000</v>
      </c>
      <c r="L222" s="31"/>
      <c r="M222" s="31"/>
      <c r="N222" s="31"/>
      <c r="O222" s="31"/>
      <c r="P222" s="31"/>
      <c r="Q222" s="31"/>
      <c r="R222" s="31"/>
    </row>
    <row r="223" spans="3:18" ht="30" customHeight="1">
      <c r="C223" s="14">
        <f>노령연금!B222</f>
        <v>2420000</v>
      </c>
      <c r="D223" s="15">
        <f t="shared" si="23"/>
        <v>248497.36218750002</v>
      </c>
      <c r="E223" s="15">
        <f t="shared" si="23"/>
        <v>363696.71737500001</v>
      </c>
      <c r="F223" s="15">
        <f t="shared" si="23"/>
        <v>478608.79237500002</v>
      </c>
      <c r="G223" s="15">
        <f t="shared" si="23"/>
        <v>593520.86737500003</v>
      </c>
      <c r="H223" s="15">
        <f t="shared" si="23"/>
        <v>708432.94237499998</v>
      </c>
      <c r="I223" s="15">
        <f t="shared" si="23"/>
        <v>823345.01737499982</v>
      </c>
      <c r="J223" s="15">
        <f t="shared" si="23"/>
        <v>938257.09237500001</v>
      </c>
      <c r="K223" s="27">
        <f>노령연금!B222</f>
        <v>2420000</v>
      </c>
      <c r="L223" s="31"/>
      <c r="M223" s="31"/>
      <c r="N223" s="31"/>
      <c r="O223" s="31"/>
      <c r="P223" s="31"/>
      <c r="Q223" s="31"/>
      <c r="R223" s="31"/>
    </row>
    <row r="224" spans="3:18" ht="30" customHeight="1">
      <c r="C224" s="14">
        <f>노령연금!B223</f>
        <v>2430000</v>
      </c>
      <c r="D224" s="15">
        <f t="shared" si="23"/>
        <v>249037.98718750002</v>
      </c>
      <c r="E224" s="15">
        <f t="shared" si="23"/>
        <v>364487.96737500001</v>
      </c>
      <c r="F224" s="15">
        <f t="shared" si="23"/>
        <v>479650.04237500002</v>
      </c>
      <c r="G224" s="15">
        <f t="shared" si="23"/>
        <v>594812.11737500003</v>
      </c>
      <c r="H224" s="15">
        <f t="shared" si="23"/>
        <v>709974.19237499998</v>
      </c>
      <c r="I224" s="15">
        <f t="shared" si="23"/>
        <v>825136.26737499994</v>
      </c>
      <c r="J224" s="15">
        <f t="shared" si="23"/>
        <v>940298.34237500001</v>
      </c>
      <c r="K224" s="27">
        <f>노령연금!B223</f>
        <v>2430000</v>
      </c>
      <c r="L224" s="31"/>
      <c r="M224" s="31"/>
      <c r="N224" s="31"/>
      <c r="O224" s="31"/>
      <c r="P224" s="31"/>
      <c r="Q224" s="31"/>
      <c r="R224" s="31"/>
    </row>
    <row r="225" spans="3:18" ht="30" customHeight="1">
      <c r="C225" s="14">
        <f>노령연금!B224</f>
        <v>2440000</v>
      </c>
      <c r="D225" s="15">
        <f t="shared" si="23"/>
        <v>249578.61218750002</v>
      </c>
      <c r="E225" s="15">
        <f t="shared" si="23"/>
        <v>365279.21737500001</v>
      </c>
      <c r="F225" s="15">
        <f t="shared" si="23"/>
        <v>480691.29237500002</v>
      </c>
      <c r="G225" s="15">
        <f t="shared" si="23"/>
        <v>596103.36737500003</v>
      </c>
      <c r="H225" s="15">
        <f t="shared" si="23"/>
        <v>711515.44237499998</v>
      </c>
      <c r="I225" s="15">
        <f t="shared" si="23"/>
        <v>826927.51737499994</v>
      </c>
      <c r="J225" s="15">
        <f t="shared" si="23"/>
        <v>942339.59237500001</v>
      </c>
      <c r="K225" s="27">
        <f>노령연금!B224</f>
        <v>2440000</v>
      </c>
      <c r="L225" s="31"/>
      <c r="M225" s="31"/>
      <c r="N225" s="31"/>
      <c r="O225" s="31"/>
      <c r="P225" s="31"/>
      <c r="Q225" s="31"/>
      <c r="R225" s="31"/>
    </row>
    <row r="226" spans="3:18" ht="30" customHeight="1">
      <c r="C226" s="14">
        <f>노령연금!B225</f>
        <v>2450000</v>
      </c>
      <c r="D226" s="15">
        <f t="shared" si="23"/>
        <v>250119.23718750002</v>
      </c>
      <c r="E226" s="15">
        <f t="shared" si="23"/>
        <v>366070.46737500001</v>
      </c>
      <c r="F226" s="15">
        <f t="shared" si="23"/>
        <v>481732.54237500002</v>
      </c>
      <c r="G226" s="15">
        <f t="shared" si="23"/>
        <v>597394.61737500003</v>
      </c>
      <c r="H226" s="15">
        <f t="shared" si="23"/>
        <v>713056.69237499998</v>
      </c>
      <c r="I226" s="15">
        <f t="shared" si="23"/>
        <v>828718.76737499994</v>
      </c>
      <c r="J226" s="15">
        <f t="shared" si="23"/>
        <v>944380.84237500001</v>
      </c>
      <c r="K226" s="27">
        <f>노령연금!B225</f>
        <v>2450000</v>
      </c>
      <c r="L226" s="31"/>
      <c r="M226" s="31"/>
      <c r="N226" s="31"/>
      <c r="O226" s="31"/>
      <c r="P226" s="31"/>
      <c r="Q226" s="31"/>
      <c r="R226" s="31"/>
    </row>
    <row r="227" spans="3:18" ht="30" customHeight="1">
      <c r="C227" s="14">
        <f>노령연금!B226</f>
        <v>2460000</v>
      </c>
      <c r="D227" s="15">
        <f t="shared" si="23"/>
        <v>250659.86218750002</v>
      </c>
      <c r="E227" s="15">
        <f t="shared" si="23"/>
        <v>366861.71737500001</v>
      </c>
      <c r="F227" s="15">
        <f t="shared" si="23"/>
        <v>482773.79237500002</v>
      </c>
      <c r="G227" s="15">
        <f t="shared" si="23"/>
        <v>598685.86737500003</v>
      </c>
      <c r="H227" s="15">
        <f t="shared" si="23"/>
        <v>714597.94237499998</v>
      </c>
      <c r="I227" s="15">
        <f t="shared" si="23"/>
        <v>830510.01737499994</v>
      </c>
      <c r="J227" s="15">
        <f t="shared" si="23"/>
        <v>946422.09237500001</v>
      </c>
      <c r="K227" s="27">
        <f>노령연금!B226</f>
        <v>2460000</v>
      </c>
      <c r="L227" s="31"/>
      <c r="M227" s="31"/>
      <c r="N227" s="31"/>
      <c r="O227" s="31"/>
      <c r="P227" s="31"/>
      <c r="Q227" s="31"/>
      <c r="R227" s="31"/>
    </row>
    <row r="228" spans="3:18" ht="30" customHeight="1">
      <c r="C228" s="14">
        <f>노령연금!B227</f>
        <v>2470000</v>
      </c>
      <c r="D228" s="15">
        <f t="shared" si="23"/>
        <v>251200.48718750002</v>
      </c>
      <c r="E228" s="15">
        <f t="shared" si="23"/>
        <v>367652.96737500001</v>
      </c>
      <c r="F228" s="15">
        <f t="shared" si="23"/>
        <v>483815.04237500002</v>
      </c>
      <c r="G228" s="15">
        <f t="shared" si="23"/>
        <v>599977.11737500003</v>
      </c>
      <c r="H228" s="15">
        <f t="shared" si="23"/>
        <v>716139.19237499998</v>
      </c>
      <c r="I228" s="15">
        <f t="shared" si="23"/>
        <v>832301.26737499994</v>
      </c>
      <c r="J228" s="15">
        <f t="shared" si="23"/>
        <v>948463.34237500001</v>
      </c>
      <c r="K228" s="27">
        <f>노령연금!B227</f>
        <v>2470000</v>
      </c>
      <c r="L228" s="31"/>
      <c r="M228" s="31"/>
      <c r="N228" s="31"/>
      <c r="O228" s="31"/>
      <c r="P228" s="31"/>
      <c r="Q228" s="31"/>
      <c r="R228" s="31"/>
    </row>
    <row r="229" spans="3:18" ht="30" customHeight="1">
      <c r="C229" s="14">
        <f>노령연금!B228</f>
        <v>2480000</v>
      </c>
      <c r="D229" s="15">
        <f t="shared" ref="D229:J238" si="24">(($D$431*($C$6+$C229)*E$431/E$443)+($D$432*($C$6+$C229)*E$432/E$443)+($D$433*($C$6+$C229)*E$433/E$443)+($D$434*($C$6+$C229)*E$434/E$443)+($D$435*($C$6+$C229)*E$435/E$443)+($D$436*($C$6+$C229)*E$436/E$443)+($D$437*($C$6+$C229)*E$437/E$443)+($D$438*($C$6+$C229)*E$438/E$443)+($D$439*($C$6+$C229)*E$439/E$443)+($D$440*($C$6+$C229)*E$440/E$443)+($D$441*($C$6+$C229)*E$441/E$443)+($D$442*($C$6+$C229)*E$442/E$443))*E$443*12/240/12</f>
        <v>251741.11218750002</v>
      </c>
      <c r="E229" s="15">
        <f t="shared" si="24"/>
        <v>368444.21737500001</v>
      </c>
      <c r="F229" s="15">
        <f t="shared" si="24"/>
        <v>484856.29237500002</v>
      </c>
      <c r="G229" s="15">
        <f t="shared" si="24"/>
        <v>601268.36737500003</v>
      </c>
      <c r="H229" s="15">
        <f t="shared" si="24"/>
        <v>717680.44237499998</v>
      </c>
      <c r="I229" s="15">
        <f t="shared" si="24"/>
        <v>834092.51737499994</v>
      </c>
      <c r="J229" s="15">
        <f t="shared" si="24"/>
        <v>950504.59237500001</v>
      </c>
      <c r="K229" s="27">
        <f>노령연금!B228</f>
        <v>2480000</v>
      </c>
      <c r="L229" s="31"/>
      <c r="M229" s="31"/>
      <c r="N229" s="31"/>
      <c r="O229" s="31"/>
      <c r="P229" s="31"/>
      <c r="Q229" s="31"/>
      <c r="R229" s="31"/>
    </row>
    <row r="230" spans="3:18" ht="30" customHeight="1">
      <c r="C230" s="14">
        <f>노령연금!B229</f>
        <v>2490000</v>
      </c>
      <c r="D230" s="15">
        <f t="shared" si="24"/>
        <v>252281.73718750002</v>
      </c>
      <c r="E230" s="15">
        <f t="shared" si="24"/>
        <v>369235.46737500001</v>
      </c>
      <c r="F230" s="15">
        <f t="shared" si="24"/>
        <v>485897.54237500002</v>
      </c>
      <c r="G230" s="15">
        <f t="shared" si="24"/>
        <v>602559.61737500003</v>
      </c>
      <c r="H230" s="15">
        <f t="shared" si="24"/>
        <v>719221.69237499998</v>
      </c>
      <c r="I230" s="15">
        <f t="shared" si="24"/>
        <v>835883.76737499994</v>
      </c>
      <c r="J230" s="15">
        <f t="shared" si="24"/>
        <v>952545.84237500001</v>
      </c>
      <c r="K230" s="27">
        <f>노령연금!B229</f>
        <v>2490000</v>
      </c>
      <c r="L230" s="31"/>
      <c r="M230" s="31"/>
      <c r="N230" s="31"/>
      <c r="O230" s="31"/>
      <c r="P230" s="31"/>
      <c r="Q230" s="31"/>
      <c r="R230" s="31"/>
    </row>
    <row r="231" spans="3:18" ht="30" customHeight="1">
      <c r="C231" s="14">
        <f>노령연금!B230</f>
        <v>2500000</v>
      </c>
      <c r="D231" s="15">
        <f t="shared" si="24"/>
        <v>252822.36218750002</v>
      </c>
      <c r="E231" s="15">
        <f t="shared" si="24"/>
        <v>370026.71737500001</v>
      </c>
      <c r="F231" s="15">
        <f t="shared" si="24"/>
        <v>486938.79237500002</v>
      </c>
      <c r="G231" s="15">
        <f t="shared" si="24"/>
        <v>603850.86737500003</v>
      </c>
      <c r="H231" s="15">
        <f t="shared" si="24"/>
        <v>720762.94237499998</v>
      </c>
      <c r="I231" s="15">
        <f t="shared" si="24"/>
        <v>837675.01737499982</v>
      </c>
      <c r="J231" s="15">
        <f t="shared" si="24"/>
        <v>954587.09237500001</v>
      </c>
      <c r="K231" s="27">
        <f>노령연금!B230</f>
        <v>2500000</v>
      </c>
      <c r="L231" s="31"/>
      <c r="M231" s="31"/>
      <c r="N231" s="31"/>
      <c r="O231" s="31"/>
      <c r="P231" s="31"/>
      <c r="Q231" s="31"/>
      <c r="R231" s="31"/>
    </row>
    <row r="232" spans="3:18" ht="30" customHeight="1">
      <c r="C232" s="14">
        <f>노령연금!B231</f>
        <v>2510000</v>
      </c>
      <c r="D232" s="15">
        <f t="shared" si="24"/>
        <v>253362.98718750002</v>
      </c>
      <c r="E232" s="15">
        <f t="shared" si="24"/>
        <v>370817.96737500001</v>
      </c>
      <c r="F232" s="15">
        <f t="shared" si="24"/>
        <v>487980.04237500002</v>
      </c>
      <c r="G232" s="15">
        <f t="shared" si="24"/>
        <v>605142.11737500003</v>
      </c>
      <c r="H232" s="15">
        <f t="shared" si="24"/>
        <v>722304.19237499998</v>
      </c>
      <c r="I232" s="15">
        <f t="shared" si="24"/>
        <v>839466.26737499994</v>
      </c>
      <c r="J232" s="15">
        <f t="shared" si="24"/>
        <v>956628.34237500001</v>
      </c>
      <c r="K232" s="27">
        <f>노령연금!B231</f>
        <v>2510000</v>
      </c>
      <c r="L232" s="31"/>
      <c r="M232" s="31"/>
      <c r="N232" s="31"/>
      <c r="O232" s="31"/>
      <c r="P232" s="31"/>
      <c r="Q232" s="31"/>
      <c r="R232" s="31"/>
    </row>
    <row r="233" spans="3:18" ht="30" customHeight="1">
      <c r="C233" s="14">
        <f>노령연금!B232</f>
        <v>2520000</v>
      </c>
      <c r="D233" s="15">
        <f t="shared" si="24"/>
        <v>253903.61218750002</v>
      </c>
      <c r="E233" s="15">
        <f t="shared" si="24"/>
        <v>371609.21737500001</v>
      </c>
      <c r="F233" s="15">
        <f t="shared" si="24"/>
        <v>489021.29237500002</v>
      </c>
      <c r="G233" s="15">
        <f t="shared" si="24"/>
        <v>606433.36737500003</v>
      </c>
      <c r="H233" s="15">
        <f t="shared" si="24"/>
        <v>723845.44237499998</v>
      </c>
      <c r="I233" s="15">
        <f t="shared" si="24"/>
        <v>841257.51737499994</v>
      </c>
      <c r="J233" s="15">
        <f t="shared" si="24"/>
        <v>958669.59237500001</v>
      </c>
      <c r="K233" s="27">
        <f>노령연금!B232</f>
        <v>2520000</v>
      </c>
      <c r="L233" s="31"/>
      <c r="M233" s="31"/>
      <c r="N233" s="31"/>
      <c r="O233" s="31"/>
      <c r="P233" s="31"/>
      <c r="Q233" s="31"/>
      <c r="R233" s="31"/>
    </row>
    <row r="234" spans="3:18" ht="30" customHeight="1">
      <c r="C234" s="14">
        <f>노령연금!B233</f>
        <v>2530000</v>
      </c>
      <c r="D234" s="15">
        <f t="shared" si="24"/>
        <v>254444.23718750002</v>
      </c>
      <c r="E234" s="15">
        <f t="shared" si="24"/>
        <v>372400.46737500001</v>
      </c>
      <c r="F234" s="15">
        <f t="shared" si="24"/>
        <v>490062.54237500002</v>
      </c>
      <c r="G234" s="15">
        <f t="shared" si="24"/>
        <v>607724.61737500003</v>
      </c>
      <c r="H234" s="15">
        <f t="shared" si="24"/>
        <v>725386.69237499998</v>
      </c>
      <c r="I234" s="15">
        <f t="shared" si="24"/>
        <v>843048.76737499994</v>
      </c>
      <c r="J234" s="15">
        <f t="shared" si="24"/>
        <v>960710.84237500001</v>
      </c>
      <c r="K234" s="27">
        <f>노령연금!B233</f>
        <v>2530000</v>
      </c>
      <c r="L234" s="31"/>
      <c r="M234" s="31"/>
      <c r="N234" s="31"/>
      <c r="O234" s="31"/>
      <c r="P234" s="31"/>
      <c r="Q234" s="31"/>
      <c r="R234" s="31"/>
    </row>
    <row r="235" spans="3:18" ht="30" customHeight="1">
      <c r="C235" s="14">
        <f>노령연금!B234</f>
        <v>2540000</v>
      </c>
      <c r="D235" s="15">
        <f t="shared" si="24"/>
        <v>254984.86218750002</v>
      </c>
      <c r="E235" s="15">
        <f t="shared" si="24"/>
        <v>373191.71737500001</v>
      </c>
      <c r="F235" s="15">
        <f t="shared" si="24"/>
        <v>491103.79237500002</v>
      </c>
      <c r="G235" s="15">
        <f t="shared" si="24"/>
        <v>609015.86737500003</v>
      </c>
      <c r="H235" s="15">
        <f t="shared" si="24"/>
        <v>726927.94237499998</v>
      </c>
      <c r="I235" s="15">
        <f t="shared" si="24"/>
        <v>844840.01737499982</v>
      </c>
      <c r="J235" s="15">
        <f t="shared" si="24"/>
        <v>962752.09237500001</v>
      </c>
      <c r="K235" s="27">
        <f>노령연금!B234</f>
        <v>2540000</v>
      </c>
      <c r="L235" s="31"/>
      <c r="M235" s="31"/>
      <c r="N235" s="31"/>
      <c r="O235" s="31"/>
      <c r="P235" s="31"/>
      <c r="Q235" s="31"/>
      <c r="R235" s="31"/>
    </row>
    <row r="236" spans="3:18" ht="30" customHeight="1">
      <c r="C236" s="14">
        <f>노령연금!B235</f>
        <v>2550000</v>
      </c>
      <c r="D236" s="15">
        <f t="shared" si="24"/>
        <v>255525.48718750002</v>
      </c>
      <c r="E236" s="15">
        <f t="shared" si="24"/>
        <v>373982.96737500001</v>
      </c>
      <c r="F236" s="15">
        <f t="shared" si="24"/>
        <v>492145.04237500002</v>
      </c>
      <c r="G236" s="15">
        <f t="shared" si="24"/>
        <v>610307.11737500003</v>
      </c>
      <c r="H236" s="15">
        <f t="shared" si="24"/>
        <v>728469.19237499998</v>
      </c>
      <c r="I236" s="15">
        <f t="shared" si="24"/>
        <v>846631.26737499994</v>
      </c>
      <c r="J236" s="15">
        <f t="shared" si="24"/>
        <v>964793.34237500001</v>
      </c>
      <c r="K236" s="27">
        <f>노령연금!B235</f>
        <v>2550000</v>
      </c>
      <c r="L236" s="31"/>
      <c r="M236" s="31"/>
      <c r="N236" s="31"/>
      <c r="O236" s="31"/>
      <c r="P236" s="31"/>
      <c r="Q236" s="31"/>
      <c r="R236" s="31"/>
    </row>
    <row r="237" spans="3:18" ht="30" customHeight="1">
      <c r="C237" s="14">
        <f>노령연금!B236</f>
        <v>2560000</v>
      </c>
      <c r="D237" s="15">
        <f t="shared" si="24"/>
        <v>256066.11218750002</v>
      </c>
      <c r="E237" s="15">
        <f t="shared" si="24"/>
        <v>374774.21737500001</v>
      </c>
      <c r="F237" s="15">
        <f t="shared" si="24"/>
        <v>493186.29237500002</v>
      </c>
      <c r="G237" s="15">
        <f t="shared" si="24"/>
        <v>611598.36737500003</v>
      </c>
      <c r="H237" s="15">
        <f t="shared" si="24"/>
        <v>730010.44237499998</v>
      </c>
      <c r="I237" s="15">
        <f t="shared" si="24"/>
        <v>848422.51737499994</v>
      </c>
      <c r="J237" s="15">
        <f t="shared" si="24"/>
        <v>966834.59237500001</v>
      </c>
      <c r="K237" s="27">
        <f>노령연금!B236</f>
        <v>2560000</v>
      </c>
      <c r="L237" s="31"/>
      <c r="M237" s="31"/>
      <c r="N237" s="31"/>
      <c r="O237" s="31"/>
      <c r="P237" s="31"/>
      <c r="Q237" s="31"/>
      <c r="R237" s="31"/>
    </row>
    <row r="238" spans="3:18" ht="30" customHeight="1">
      <c r="C238" s="14">
        <f>노령연금!B237</f>
        <v>2570000</v>
      </c>
      <c r="D238" s="15">
        <f t="shared" si="24"/>
        <v>256606.73718750002</v>
      </c>
      <c r="E238" s="15">
        <f t="shared" si="24"/>
        <v>375565.46737500001</v>
      </c>
      <c r="F238" s="15">
        <f t="shared" si="24"/>
        <v>494227.54237500002</v>
      </c>
      <c r="G238" s="15">
        <f t="shared" si="24"/>
        <v>612889.61737500003</v>
      </c>
      <c r="H238" s="15">
        <f t="shared" si="24"/>
        <v>731551.69237499998</v>
      </c>
      <c r="I238" s="15">
        <f t="shared" si="24"/>
        <v>850213.76737499982</v>
      </c>
      <c r="J238" s="15">
        <f t="shared" si="24"/>
        <v>968875.84237500001</v>
      </c>
      <c r="K238" s="27">
        <f>노령연금!B237</f>
        <v>2570000</v>
      </c>
      <c r="L238" s="31"/>
      <c r="M238" s="31"/>
      <c r="N238" s="31"/>
      <c r="O238" s="31"/>
      <c r="P238" s="31"/>
      <c r="Q238" s="31"/>
      <c r="R238" s="31"/>
    </row>
    <row r="239" spans="3:18" ht="30" customHeight="1">
      <c r="C239" s="14">
        <f>노령연금!B238</f>
        <v>2580000</v>
      </c>
      <c r="D239" s="15">
        <f t="shared" ref="D239:J248" si="25">(($D$431*($C$6+$C239)*E$431/E$443)+($D$432*($C$6+$C239)*E$432/E$443)+($D$433*($C$6+$C239)*E$433/E$443)+($D$434*($C$6+$C239)*E$434/E$443)+($D$435*($C$6+$C239)*E$435/E$443)+($D$436*($C$6+$C239)*E$436/E$443)+($D$437*($C$6+$C239)*E$437/E$443)+($D$438*($C$6+$C239)*E$438/E$443)+($D$439*($C$6+$C239)*E$439/E$443)+($D$440*($C$6+$C239)*E$440/E$443)+($D$441*($C$6+$C239)*E$441/E$443)+($D$442*($C$6+$C239)*E$442/E$443))*E$443*12/240/12</f>
        <v>257147.36218750002</v>
      </c>
      <c r="E239" s="15">
        <f t="shared" si="25"/>
        <v>376356.71737500001</v>
      </c>
      <c r="F239" s="15">
        <f t="shared" si="25"/>
        <v>495268.79237500002</v>
      </c>
      <c r="G239" s="15">
        <f t="shared" si="25"/>
        <v>614180.86737500003</v>
      </c>
      <c r="H239" s="15">
        <f t="shared" si="25"/>
        <v>733092.94237499998</v>
      </c>
      <c r="I239" s="15">
        <f t="shared" si="25"/>
        <v>852005.01737499994</v>
      </c>
      <c r="J239" s="15">
        <f t="shared" si="25"/>
        <v>970917.09237500001</v>
      </c>
      <c r="K239" s="27">
        <f>노령연금!B238</f>
        <v>2580000</v>
      </c>
      <c r="L239" s="31"/>
      <c r="M239" s="31"/>
      <c r="N239" s="31"/>
      <c r="O239" s="31"/>
      <c r="P239" s="31"/>
      <c r="Q239" s="31"/>
      <c r="R239" s="31"/>
    </row>
    <row r="240" spans="3:18" ht="30" customHeight="1">
      <c r="C240" s="14">
        <f>노령연금!B239</f>
        <v>2590000</v>
      </c>
      <c r="D240" s="15">
        <f t="shared" si="25"/>
        <v>257687.98718750002</v>
      </c>
      <c r="E240" s="15">
        <f t="shared" si="25"/>
        <v>377147.96737500001</v>
      </c>
      <c r="F240" s="15">
        <f t="shared" si="25"/>
        <v>496310.04237500002</v>
      </c>
      <c r="G240" s="15">
        <f t="shared" si="25"/>
        <v>615472.11737500003</v>
      </c>
      <c r="H240" s="15">
        <f t="shared" si="25"/>
        <v>734634.19237499998</v>
      </c>
      <c r="I240" s="15">
        <f t="shared" si="25"/>
        <v>853796.26737499994</v>
      </c>
      <c r="J240" s="15">
        <f t="shared" si="25"/>
        <v>972958.34237500001</v>
      </c>
      <c r="K240" s="27">
        <f>노령연금!B239</f>
        <v>2590000</v>
      </c>
      <c r="L240" s="31"/>
      <c r="M240" s="31"/>
      <c r="N240" s="31"/>
      <c r="O240" s="31"/>
      <c r="P240" s="31"/>
      <c r="Q240" s="31"/>
      <c r="R240" s="31"/>
    </row>
    <row r="241" spans="3:18" ht="30" customHeight="1">
      <c r="C241" s="14">
        <f>노령연금!B240</f>
        <v>2600000</v>
      </c>
      <c r="D241" s="15">
        <f t="shared" si="25"/>
        <v>258228.61218750002</v>
      </c>
      <c r="E241" s="15">
        <f t="shared" si="25"/>
        <v>377939.21737500001</v>
      </c>
      <c r="F241" s="15">
        <f t="shared" si="25"/>
        <v>497351.29237500002</v>
      </c>
      <c r="G241" s="15">
        <f t="shared" si="25"/>
        <v>616763.36737500003</v>
      </c>
      <c r="H241" s="15">
        <f t="shared" si="25"/>
        <v>736175.44237499998</v>
      </c>
      <c r="I241" s="15">
        <f t="shared" si="25"/>
        <v>855587.51737499994</v>
      </c>
      <c r="J241" s="15">
        <f t="shared" si="25"/>
        <v>974999.59237500001</v>
      </c>
      <c r="K241" s="27">
        <f>노령연금!B240</f>
        <v>2600000</v>
      </c>
      <c r="L241" s="31"/>
      <c r="M241" s="31"/>
      <c r="N241" s="31"/>
      <c r="O241" s="31"/>
      <c r="P241" s="31"/>
      <c r="Q241" s="31"/>
      <c r="R241" s="31"/>
    </row>
    <row r="242" spans="3:18" ht="30" customHeight="1">
      <c r="C242" s="14">
        <f>노령연금!B241</f>
        <v>2610000</v>
      </c>
      <c r="D242" s="15">
        <f t="shared" si="25"/>
        <v>258769.23718750002</v>
      </c>
      <c r="E242" s="15">
        <f t="shared" si="25"/>
        <v>378730.46737500001</v>
      </c>
      <c r="F242" s="15">
        <f t="shared" si="25"/>
        <v>498392.54237500002</v>
      </c>
      <c r="G242" s="15">
        <f t="shared" si="25"/>
        <v>618054.61737500003</v>
      </c>
      <c r="H242" s="15">
        <f t="shared" si="25"/>
        <v>737716.69237499998</v>
      </c>
      <c r="I242" s="15">
        <f t="shared" si="25"/>
        <v>857378.76737499982</v>
      </c>
      <c r="J242" s="15">
        <f t="shared" si="25"/>
        <v>977040.84237500001</v>
      </c>
      <c r="K242" s="27">
        <f>노령연금!B241</f>
        <v>2610000</v>
      </c>
      <c r="L242" s="31"/>
      <c r="M242" s="31"/>
      <c r="N242" s="31"/>
      <c r="O242" s="31"/>
      <c r="P242" s="31"/>
      <c r="Q242" s="31"/>
      <c r="R242" s="31"/>
    </row>
    <row r="243" spans="3:18" ht="30" customHeight="1">
      <c r="C243" s="14">
        <f>노령연금!B242</f>
        <v>2620000</v>
      </c>
      <c r="D243" s="15">
        <f t="shared" si="25"/>
        <v>259309.86218750002</v>
      </c>
      <c r="E243" s="15">
        <f t="shared" si="25"/>
        <v>379521.71737500001</v>
      </c>
      <c r="F243" s="15">
        <f t="shared" si="25"/>
        <v>499433.79237500002</v>
      </c>
      <c r="G243" s="15">
        <f t="shared" si="25"/>
        <v>619345.86737500003</v>
      </c>
      <c r="H243" s="15">
        <f t="shared" si="25"/>
        <v>739257.94237499998</v>
      </c>
      <c r="I243" s="15">
        <f t="shared" si="25"/>
        <v>859170.01737499994</v>
      </c>
      <c r="J243" s="15">
        <f t="shared" si="25"/>
        <v>979082.09237500001</v>
      </c>
      <c r="K243" s="27">
        <f>노령연금!B242</f>
        <v>2620000</v>
      </c>
      <c r="L243" s="31"/>
      <c r="M243" s="31"/>
      <c r="N243" s="31"/>
      <c r="O243" s="31"/>
      <c r="P243" s="31"/>
      <c r="Q243" s="31"/>
      <c r="R243" s="31"/>
    </row>
    <row r="244" spans="3:18" ht="30" customHeight="1">
      <c r="C244" s="14">
        <f>노령연금!B243</f>
        <v>2630000</v>
      </c>
      <c r="D244" s="15">
        <f t="shared" si="25"/>
        <v>259850.48718750002</v>
      </c>
      <c r="E244" s="15">
        <f t="shared" si="25"/>
        <v>380312.96737500001</v>
      </c>
      <c r="F244" s="15">
        <f t="shared" si="25"/>
        <v>500475.04237500002</v>
      </c>
      <c r="G244" s="15">
        <f t="shared" si="25"/>
        <v>620637.11737500003</v>
      </c>
      <c r="H244" s="15">
        <f t="shared" si="25"/>
        <v>740799.19237499998</v>
      </c>
      <c r="I244" s="15">
        <f t="shared" si="25"/>
        <v>860961.26737499994</v>
      </c>
      <c r="J244" s="15">
        <f t="shared" si="25"/>
        <v>981123.34237500001</v>
      </c>
      <c r="K244" s="27">
        <f>노령연금!B243</f>
        <v>2630000</v>
      </c>
      <c r="L244" s="31"/>
      <c r="M244" s="31"/>
      <c r="N244" s="31"/>
      <c r="O244" s="31"/>
      <c r="P244" s="31"/>
      <c r="Q244" s="31"/>
      <c r="R244" s="31"/>
    </row>
    <row r="245" spans="3:18" ht="30" customHeight="1">
      <c r="C245" s="14">
        <f>노령연금!B244</f>
        <v>2640000</v>
      </c>
      <c r="D245" s="15">
        <f t="shared" si="25"/>
        <v>260391.11218750002</v>
      </c>
      <c r="E245" s="15">
        <f t="shared" si="25"/>
        <v>381104.21737500001</v>
      </c>
      <c r="F245" s="15">
        <f t="shared" si="25"/>
        <v>501516.29237500002</v>
      </c>
      <c r="G245" s="15">
        <f t="shared" si="25"/>
        <v>621928.36737500003</v>
      </c>
      <c r="H245" s="15">
        <f t="shared" si="25"/>
        <v>742340.44237499998</v>
      </c>
      <c r="I245" s="15">
        <f t="shared" si="25"/>
        <v>862752.51737499982</v>
      </c>
      <c r="J245" s="15">
        <f t="shared" si="25"/>
        <v>983164.59237500001</v>
      </c>
      <c r="K245" s="27">
        <f>노령연금!B244</f>
        <v>2640000</v>
      </c>
      <c r="L245" s="31"/>
      <c r="M245" s="31"/>
      <c r="N245" s="31"/>
      <c r="O245" s="31"/>
      <c r="P245" s="31"/>
      <c r="Q245" s="31"/>
      <c r="R245" s="31"/>
    </row>
    <row r="246" spans="3:18" ht="30" customHeight="1">
      <c r="C246" s="14">
        <f>노령연금!B245</f>
        <v>2650000</v>
      </c>
      <c r="D246" s="15">
        <f t="shared" si="25"/>
        <v>260931.73718750002</v>
      </c>
      <c r="E246" s="15">
        <f t="shared" si="25"/>
        <v>381895.46737500001</v>
      </c>
      <c r="F246" s="15">
        <f t="shared" si="25"/>
        <v>502557.54237500002</v>
      </c>
      <c r="G246" s="15">
        <f t="shared" si="25"/>
        <v>623219.61737500003</v>
      </c>
      <c r="H246" s="15">
        <f t="shared" si="25"/>
        <v>743881.69237499998</v>
      </c>
      <c r="I246" s="15">
        <f t="shared" si="25"/>
        <v>864543.76737499994</v>
      </c>
      <c r="J246" s="15">
        <f t="shared" si="25"/>
        <v>985205.84237499989</v>
      </c>
      <c r="K246" s="27">
        <f>노령연금!B245</f>
        <v>2650000</v>
      </c>
      <c r="L246" s="31"/>
      <c r="M246" s="31"/>
      <c r="N246" s="31"/>
      <c r="O246" s="31"/>
      <c r="P246" s="31"/>
      <c r="Q246" s="31"/>
      <c r="R246" s="31"/>
    </row>
    <row r="247" spans="3:18" ht="30" customHeight="1">
      <c r="C247" s="14">
        <f>노령연금!B246</f>
        <v>2660000</v>
      </c>
      <c r="D247" s="15">
        <f t="shared" si="25"/>
        <v>261472.36218750002</v>
      </c>
      <c r="E247" s="15">
        <f t="shared" si="25"/>
        <v>382686.71737500001</v>
      </c>
      <c r="F247" s="15">
        <f t="shared" si="25"/>
        <v>503598.79237500002</v>
      </c>
      <c r="G247" s="15">
        <f t="shared" si="25"/>
        <v>624510.86737500003</v>
      </c>
      <c r="H247" s="15">
        <f t="shared" si="25"/>
        <v>745422.94237499998</v>
      </c>
      <c r="I247" s="15">
        <f t="shared" si="25"/>
        <v>866335.01737499994</v>
      </c>
      <c r="J247" s="15">
        <f t="shared" si="25"/>
        <v>987247.09237499989</v>
      </c>
      <c r="K247" s="27">
        <f>노령연금!B246</f>
        <v>2660000</v>
      </c>
      <c r="L247" s="31"/>
      <c r="M247" s="31"/>
      <c r="N247" s="31"/>
      <c r="O247" s="31"/>
      <c r="P247" s="31"/>
      <c r="Q247" s="31"/>
      <c r="R247" s="31"/>
    </row>
    <row r="248" spans="3:18" ht="30" customHeight="1">
      <c r="C248" s="14">
        <f>노령연금!B247</f>
        <v>2670000</v>
      </c>
      <c r="D248" s="15">
        <f t="shared" si="25"/>
        <v>262012.98718750002</v>
      </c>
      <c r="E248" s="15">
        <f t="shared" si="25"/>
        <v>383477.96737500001</v>
      </c>
      <c r="F248" s="15">
        <f t="shared" si="25"/>
        <v>504640.04237500002</v>
      </c>
      <c r="G248" s="15">
        <f t="shared" si="25"/>
        <v>625802.11737500003</v>
      </c>
      <c r="H248" s="15">
        <f t="shared" si="25"/>
        <v>746964.19237499998</v>
      </c>
      <c r="I248" s="15">
        <f t="shared" si="25"/>
        <v>868126.26737499994</v>
      </c>
      <c r="J248" s="15">
        <f t="shared" si="25"/>
        <v>989288.34237499989</v>
      </c>
      <c r="K248" s="27">
        <f>노령연금!B247</f>
        <v>2670000</v>
      </c>
      <c r="L248" s="31"/>
      <c r="M248" s="31"/>
      <c r="N248" s="31"/>
      <c r="O248" s="31"/>
      <c r="P248" s="31"/>
      <c r="Q248" s="31"/>
      <c r="R248" s="31"/>
    </row>
    <row r="249" spans="3:18" ht="30" customHeight="1">
      <c r="C249" s="14">
        <f>노령연금!B248</f>
        <v>2680000</v>
      </c>
      <c r="D249" s="15">
        <f t="shared" ref="D249:J258" si="26">(($D$431*($C$6+$C249)*E$431/E$443)+($D$432*($C$6+$C249)*E$432/E$443)+($D$433*($C$6+$C249)*E$433/E$443)+($D$434*($C$6+$C249)*E$434/E$443)+($D$435*($C$6+$C249)*E$435/E$443)+($D$436*($C$6+$C249)*E$436/E$443)+($D$437*($C$6+$C249)*E$437/E$443)+($D$438*($C$6+$C249)*E$438/E$443)+($D$439*($C$6+$C249)*E$439/E$443)+($D$440*($C$6+$C249)*E$440/E$443)+($D$441*($C$6+$C249)*E$441/E$443)+($D$442*($C$6+$C249)*E$442/E$443))*E$443*12/240/12</f>
        <v>262553.61218750005</v>
      </c>
      <c r="E249" s="15">
        <f t="shared" si="26"/>
        <v>384269.21737500001</v>
      </c>
      <c r="F249" s="15">
        <f t="shared" si="26"/>
        <v>505681.29237500002</v>
      </c>
      <c r="G249" s="15">
        <f t="shared" si="26"/>
        <v>627093.36737500003</v>
      </c>
      <c r="H249" s="15">
        <f t="shared" si="26"/>
        <v>748505.44237499975</v>
      </c>
      <c r="I249" s="15">
        <f t="shared" si="26"/>
        <v>869917.51737499982</v>
      </c>
      <c r="J249" s="15">
        <f t="shared" si="26"/>
        <v>991329.59237499989</v>
      </c>
      <c r="K249" s="27">
        <f>노령연금!B248</f>
        <v>2680000</v>
      </c>
      <c r="L249" s="31"/>
      <c r="M249" s="31"/>
      <c r="N249" s="31"/>
      <c r="O249" s="31"/>
      <c r="P249" s="31"/>
      <c r="Q249" s="31"/>
      <c r="R249" s="31"/>
    </row>
    <row r="250" spans="3:18" ht="30" customHeight="1">
      <c r="C250" s="14">
        <f>노령연금!B249</f>
        <v>2690000</v>
      </c>
      <c r="D250" s="15">
        <f t="shared" si="26"/>
        <v>263094.23718750005</v>
      </c>
      <c r="E250" s="15">
        <f t="shared" si="26"/>
        <v>385060.46737500001</v>
      </c>
      <c r="F250" s="15">
        <f t="shared" si="26"/>
        <v>506722.54237500002</v>
      </c>
      <c r="G250" s="15">
        <f t="shared" si="26"/>
        <v>628384.61737500003</v>
      </c>
      <c r="H250" s="15">
        <f t="shared" si="26"/>
        <v>750046.69237499975</v>
      </c>
      <c r="I250" s="15">
        <f t="shared" si="26"/>
        <v>871708.76737499994</v>
      </c>
      <c r="J250" s="15">
        <f t="shared" si="26"/>
        <v>993370.84237499989</v>
      </c>
      <c r="K250" s="27">
        <f>노령연금!B249</f>
        <v>2690000</v>
      </c>
      <c r="L250" s="31"/>
      <c r="M250" s="31"/>
      <c r="N250" s="31"/>
      <c r="O250" s="31"/>
      <c r="P250" s="31"/>
      <c r="Q250" s="31"/>
      <c r="R250" s="31"/>
    </row>
    <row r="251" spans="3:18" ht="30" customHeight="1">
      <c r="C251" s="14">
        <f>노령연금!B250</f>
        <v>2700000</v>
      </c>
      <c r="D251" s="15">
        <f t="shared" si="26"/>
        <v>263634.86218750005</v>
      </c>
      <c r="E251" s="15">
        <f t="shared" si="26"/>
        <v>385851.71737500001</v>
      </c>
      <c r="F251" s="15">
        <f t="shared" si="26"/>
        <v>507763.79237500002</v>
      </c>
      <c r="G251" s="15">
        <f t="shared" si="26"/>
        <v>629675.86737500003</v>
      </c>
      <c r="H251" s="15">
        <f t="shared" si="26"/>
        <v>751587.94237499975</v>
      </c>
      <c r="I251" s="15">
        <f t="shared" si="26"/>
        <v>873500.01737499994</v>
      </c>
      <c r="J251" s="15">
        <f t="shared" si="26"/>
        <v>995412.09237499989</v>
      </c>
      <c r="K251" s="27">
        <f>노령연금!B250</f>
        <v>2700000</v>
      </c>
      <c r="L251" s="31"/>
      <c r="M251" s="31"/>
      <c r="N251" s="31"/>
      <c r="O251" s="31"/>
      <c r="P251" s="31"/>
      <c r="Q251" s="31"/>
      <c r="R251" s="31"/>
    </row>
    <row r="252" spans="3:18" ht="30" customHeight="1">
      <c r="C252" s="14">
        <f>노령연금!B251</f>
        <v>2710000</v>
      </c>
      <c r="D252" s="15">
        <f t="shared" si="26"/>
        <v>264175.48718750005</v>
      </c>
      <c r="E252" s="15">
        <f t="shared" si="26"/>
        <v>386642.96737500001</v>
      </c>
      <c r="F252" s="15">
        <f t="shared" si="26"/>
        <v>508805.04237500002</v>
      </c>
      <c r="G252" s="15">
        <f t="shared" si="26"/>
        <v>630967.11737500003</v>
      </c>
      <c r="H252" s="15">
        <f t="shared" si="26"/>
        <v>753129.19237499975</v>
      </c>
      <c r="I252" s="15">
        <f t="shared" si="26"/>
        <v>875291.26737499982</v>
      </c>
      <c r="J252" s="15">
        <f t="shared" si="26"/>
        <v>997453.34237499989</v>
      </c>
      <c r="K252" s="27">
        <f>노령연금!B251</f>
        <v>2710000</v>
      </c>
      <c r="L252" s="31"/>
      <c r="M252" s="31"/>
      <c r="N252" s="31"/>
      <c r="O252" s="31"/>
      <c r="P252" s="31"/>
      <c r="Q252" s="31"/>
      <c r="R252" s="31"/>
    </row>
    <row r="253" spans="3:18" ht="30" customHeight="1">
      <c r="C253" s="14">
        <f>노령연금!B252</f>
        <v>2720000</v>
      </c>
      <c r="D253" s="15">
        <f t="shared" si="26"/>
        <v>264716.11218750005</v>
      </c>
      <c r="E253" s="15">
        <f t="shared" si="26"/>
        <v>387434.21737500001</v>
      </c>
      <c r="F253" s="15">
        <f t="shared" si="26"/>
        <v>509846.29237500002</v>
      </c>
      <c r="G253" s="15">
        <f t="shared" si="26"/>
        <v>632258.36737500003</v>
      </c>
      <c r="H253" s="15">
        <f t="shared" si="26"/>
        <v>754670.44237499975</v>
      </c>
      <c r="I253" s="15">
        <f t="shared" si="26"/>
        <v>877082.51737499994</v>
      </c>
      <c r="J253" s="15">
        <f t="shared" si="26"/>
        <v>999494.59237499989</v>
      </c>
      <c r="K253" s="27">
        <f>노령연금!B252</f>
        <v>2720000</v>
      </c>
      <c r="L253" s="31"/>
      <c r="M253" s="31"/>
      <c r="N253" s="31"/>
      <c r="O253" s="31"/>
      <c r="P253" s="31"/>
      <c r="Q253" s="31"/>
      <c r="R253" s="31"/>
    </row>
    <row r="254" spans="3:18" ht="30" customHeight="1">
      <c r="C254" s="14">
        <f>노령연금!B253</f>
        <v>2730000</v>
      </c>
      <c r="D254" s="15">
        <f t="shared" si="26"/>
        <v>265256.73718750005</v>
      </c>
      <c r="E254" s="15">
        <f t="shared" si="26"/>
        <v>388225.46737500001</v>
      </c>
      <c r="F254" s="15">
        <f t="shared" si="26"/>
        <v>510887.54237500002</v>
      </c>
      <c r="G254" s="15">
        <f t="shared" si="26"/>
        <v>633549.61737500003</v>
      </c>
      <c r="H254" s="15">
        <f t="shared" si="26"/>
        <v>756211.69237499975</v>
      </c>
      <c r="I254" s="15">
        <f t="shared" si="26"/>
        <v>878873.76737499994</v>
      </c>
      <c r="J254" s="15">
        <f t="shared" si="26"/>
        <v>1001535.8423749999</v>
      </c>
      <c r="K254" s="27">
        <f>노령연금!B253</f>
        <v>2730000</v>
      </c>
      <c r="L254" s="31"/>
      <c r="M254" s="31"/>
      <c r="N254" s="31"/>
      <c r="O254" s="31"/>
      <c r="P254" s="31"/>
      <c r="Q254" s="31"/>
      <c r="R254" s="31"/>
    </row>
    <row r="255" spans="3:18" ht="30" customHeight="1">
      <c r="C255" s="14">
        <f>노령연금!B254</f>
        <v>2740000</v>
      </c>
      <c r="D255" s="15">
        <f t="shared" si="26"/>
        <v>265797.36218750005</v>
      </c>
      <c r="E255" s="15">
        <f t="shared" si="26"/>
        <v>389016.71737500001</v>
      </c>
      <c r="F255" s="15">
        <f t="shared" si="26"/>
        <v>511928.79237500002</v>
      </c>
      <c r="G255" s="15">
        <f t="shared" si="26"/>
        <v>634840.86737500003</v>
      </c>
      <c r="H255" s="15">
        <f t="shared" si="26"/>
        <v>757752.94237499975</v>
      </c>
      <c r="I255" s="15">
        <f t="shared" si="26"/>
        <v>880665.01737499994</v>
      </c>
      <c r="J255" s="15">
        <f t="shared" si="26"/>
        <v>1003577.0923749999</v>
      </c>
      <c r="K255" s="27">
        <f>노령연금!B254</f>
        <v>2740000</v>
      </c>
      <c r="L255" s="31"/>
      <c r="M255" s="31"/>
      <c r="N255" s="31"/>
      <c r="O255" s="31"/>
      <c r="P255" s="31"/>
      <c r="Q255" s="31"/>
      <c r="R255" s="31"/>
    </row>
    <row r="256" spans="3:18" ht="30" customHeight="1">
      <c r="C256" s="14">
        <f>노령연금!B255</f>
        <v>2750000</v>
      </c>
      <c r="D256" s="15">
        <f t="shared" si="26"/>
        <v>266337.98718750005</v>
      </c>
      <c r="E256" s="15">
        <f t="shared" si="26"/>
        <v>389807.96737500001</v>
      </c>
      <c r="F256" s="15">
        <f t="shared" si="26"/>
        <v>512970.04237500002</v>
      </c>
      <c r="G256" s="15">
        <f t="shared" si="26"/>
        <v>636132.11737500003</v>
      </c>
      <c r="H256" s="15">
        <f t="shared" si="26"/>
        <v>759294.19237499975</v>
      </c>
      <c r="I256" s="15">
        <f t="shared" si="26"/>
        <v>882456.26737499982</v>
      </c>
      <c r="J256" s="15">
        <f t="shared" si="26"/>
        <v>1005618.3423749999</v>
      </c>
      <c r="K256" s="27">
        <f>노령연금!B255</f>
        <v>2750000</v>
      </c>
      <c r="L256" s="31"/>
      <c r="M256" s="31"/>
      <c r="N256" s="31"/>
      <c r="O256" s="31"/>
      <c r="P256" s="31"/>
      <c r="Q256" s="31"/>
      <c r="R256" s="31"/>
    </row>
    <row r="257" spans="3:18" ht="30" customHeight="1">
      <c r="C257" s="14">
        <f>노령연금!B256</f>
        <v>2760000</v>
      </c>
      <c r="D257" s="15">
        <f t="shared" si="26"/>
        <v>266878.61218750005</v>
      </c>
      <c r="E257" s="15">
        <f t="shared" si="26"/>
        <v>390599.21737500001</v>
      </c>
      <c r="F257" s="15">
        <f t="shared" si="26"/>
        <v>514011.29237500002</v>
      </c>
      <c r="G257" s="15">
        <f t="shared" si="26"/>
        <v>637423.36737500003</v>
      </c>
      <c r="H257" s="15">
        <f t="shared" si="26"/>
        <v>760835.44237499975</v>
      </c>
      <c r="I257" s="15">
        <f t="shared" si="26"/>
        <v>884247.51737499994</v>
      </c>
      <c r="J257" s="15">
        <f t="shared" si="26"/>
        <v>1007659.5923749999</v>
      </c>
      <c r="K257" s="27">
        <f>노령연금!B256</f>
        <v>2760000</v>
      </c>
      <c r="L257" s="31"/>
      <c r="M257" s="31"/>
      <c r="N257" s="31"/>
      <c r="O257" s="31"/>
      <c r="P257" s="31"/>
      <c r="Q257" s="31"/>
      <c r="R257" s="31"/>
    </row>
    <row r="258" spans="3:18" ht="30" customHeight="1">
      <c r="C258" s="14">
        <f>노령연금!B257</f>
        <v>2770000</v>
      </c>
      <c r="D258" s="15">
        <f t="shared" si="26"/>
        <v>267419.23718750005</v>
      </c>
      <c r="E258" s="15">
        <f t="shared" si="26"/>
        <v>391390.46737500001</v>
      </c>
      <c r="F258" s="15">
        <f t="shared" si="26"/>
        <v>515052.54237500002</v>
      </c>
      <c r="G258" s="15">
        <f t="shared" si="26"/>
        <v>638714.61737500003</v>
      </c>
      <c r="H258" s="15">
        <f t="shared" si="26"/>
        <v>762376.69237499975</v>
      </c>
      <c r="I258" s="15">
        <f t="shared" si="26"/>
        <v>886038.76737499994</v>
      </c>
      <c r="J258" s="15">
        <f t="shared" si="26"/>
        <v>1009700.8423749999</v>
      </c>
      <c r="K258" s="27">
        <f>노령연금!B257</f>
        <v>2770000</v>
      </c>
      <c r="L258" s="31"/>
      <c r="M258" s="31"/>
      <c r="N258" s="31"/>
      <c r="O258" s="31"/>
      <c r="P258" s="31"/>
      <c r="Q258" s="31"/>
      <c r="R258" s="31"/>
    </row>
    <row r="259" spans="3:18" ht="30" customHeight="1">
      <c r="C259" s="14">
        <f>노령연금!B258</f>
        <v>2780000</v>
      </c>
      <c r="D259" s="15">
        <f t="shared" ref="D259:J268" si="27">(($D$431*($C$6+$C259)*E$431/E$443)+($D$432*($C$6+$C259)*E$432/E$443)+($D$433*($C$6+$C259)*E$433/E$443)+($D$434*($C$6+$C259)*E$434/E$443)+($D$435*($C$6+$C259)*E$435/E$443)+($D$436*($C$6+$C259)*E$436/E$443)+($D$437*($C$6+$C259)*E$437/E$443)+($D$438*($C$6+$C259)*E$438/E$443)+($D$439*($C$6+$C259)*E$439/E$443)+($D$440*($C$6+$C259)*E$440/E$443)+($D$441*($C$6+$C259)*E$441/E$443)+($D$442*($C$6+$C259)*E$442/E$443))*E$443*12/240/12</f>
        <v>267959.86218750005</v>
      </c>
      <c r="E259" s="15">
        <f t="shared" si="27"/>
        <v>392181.71737500001</v>
      </c>
      <c r="F259" s="15">
        <f t="shared" si="27"/>
        <v>516093.79237500002</v>
      </c>
      <c r="G259" s="15">
        <f t="shared" si="27"/>
        <v>640005.86737500003</v>
      </c>
      <c r="H259" s="15">
        <f t="shared" si="27"/>
        <v>763917.94237499975</v>
      </c>
      <c r="I259" s="15">
        <f t="shared" si="27"/>
        <v>887830.01737499982</v>
      </c>
      <c r="J259" s="15">
        <f t="shared" si="27"/>
        <v>1011742.0923749999</v>
      </c>
      <c r="K259" s="27">
        <f>노령연금!B258</f>
        <v>2780000</v>
      </c>
      <c r="L259" s="31"/>
      <c r="M259" s="31"/>
      <c r="N259" s="31"/>
      <c r="O259" s="31"/>
      <c r="P259" s="31"/>
      <c r="Q259" s="31"/>
      <c r="R259" s="31"/>
    </row>
    <row r="260" spans="3:18" ht="30" customHeight="1">
      <c r="C260" s="14">
        <f>노령연금!B259</f>
        <v>2790000</v>
      </c>
      <c r="D260" s="15">
        <f t="shared" si="27"/>
        <v>268500.48718750005</v>
      </c>
      <c r="E260" s="15">
        <f t="shared" si="27"/>
        <v>392972.96737500001</v>
      </c>
      <c r="F260" s="15">
        <f t="shared" si="27"/>
        <v>517135.04237500002</v>
      </c>
      <c r="G260" s="15">
        <f t="shared" si="27"/>
        <v>641297.11737500003</v>
      </c>
      <c r="H260" s="15">
        <f t="shared" si="27"/>
        <v>765459.19237499975</v>
      </c>
      <c r="I260" s="15">
        <f t="shared" si="27"/>
        <v>889621.26737499994</v>
      </c>
      <c r="J260" s="15">
        <f t="shared" si="27"/>
        <v>1013783.3423749999</v>
      </c>
      <c r="K260" s="27">
        <f>노령연금!B259</f>
        <v>2790000</v>
      </c>
      <c r="L260" s="31"/>
      <c r="M260" s="31"/>
      <c r="N260" s="31"/>
      <c r="O260" s="31"/>
      <c r="P260" s="31"/>
      <c r="Q260" s="31"/>
      <c r="R260" s="31"/>
    </row>
    <row r="261" spans="3:18" ht="30" customHeight="1">
      <c r="C261" s="14">
        <f>노령연금!B260</f>
        <v>2800000</v>
      </c>
      <c r="D261" s="15">
        <f t="shared" si="27"/>
        <v>269041.11218750005</v>
      </c>
      <c r="E261" s="15">
        <f t="shared" si="27"/>
        <v>393764.21737500001</v>
      </c>
      <c r="F261" s="15">
        <f t="shared" si="27"/>
        <v>518176.29237500002</v>
      </c>
      <c r="G261" s="15">
        <f t="shared" si="27"/>
        <v>642588.36737500003</v>
      </c>
      <c r="H261" s="15">
        <f t="shared" si="27"/>
        <v>767000.44237499975</v>
      </c>
      <c r="I261" s="15">
        <f t="shared" si="27"/>
        <v>891412.51737499994</v>
      </c>
      <c r="J261" s="15">
        <f t="shared" si="27"/>
        <v>1015824.5923749999</v>
      </c>
      <c r="K261" s="27">
        <f>노령연금!B260</f>
        <v>2800000</v>
      </c>
      <c r="L261" s="31"/>
      <c r="M261" s="31"/>
      <c r="N261" s="31"/>
      <c r="O261" s="31"/>
      <c r="P261" s="31"/>
      <c r="Q261" s="31"/>
      <c r="R261" s="31"/>
    </row>
    <row r="262" spans="3:18" ht="30" customHeight="1">
      <c r="C262" s="14">
        <f>노령연금!B261</f>
        <v>2810000</v>
      </c>
      <c r="D262" s="15">
        <f t="shared" si="27"/>
        <v>269581.73718750005</v>
      </c>
      <c r="E262" s="15">
        <f t="shared" si="27"/>
        <v>394555.46737500001</v>
      </c>
      <c r="F262" s="15">
        <f t="shared" si="27"/>
        <v>519217.54237500002</v>
      </c>
      <c r="G262" s="15">
        <f t="shared" si="27"/>
        <v>643879.61737500003</v>
      </c>
      <c r="H262" s="15">
        <f t="shared" si="27"/>
        <v>768541.69237499975</v>
      </c>
      <c r="I262" s="15">
        <f t="shared" si="27"/>
        <v>893203.76737499994</v>
      </c>
      <c r="J262" s="15">
        <f t="shared" si="27"/>
        <v>1017865.8423749999</v>
      </c>
      <c r="K262" s="27">
        <f>노령연금!B261</f>
        <v>2810000</v>
      </c>
      <c r="L262" s="31"/>
      <c r="M262" s="31"/>
      <c r="N262" s="31"/>
      <c r="O262" s="31"/>
      <c r="P262" s="31"/>
      <c r="Q262" s="31"/>
      <c r="R262" s="31"/>
    </row>
    <row r="263" spans="3:18" ht="30" customHeight="1">
      <c r="C263" s="14">
        <f>노령연금!B262</f>
        <v>2820000</v>
      </c>
      <c r="D263" s="15">
        <f t="shared" si="27"/>
        <v>270122.36218750005</v>
      </c>
      <c r="E263" s="15">
        <f t="shared" si="27"/>
        <v>395346.71737500001</v>
      </c>
      <c r="F263" s="15">
        <f t="shared" si="27"/>
        <v>520258.79237500002</v>
      </c>
      <c r="G263" s="15">
        <f t="shared" si="27"/>
        <v>645170.86737500003</v>
      </c>
      <c r="H263" s="15">
        <f t="shared" si="27"/>
        <v>770082.94237499975</v>
      </c>
      <c r="I263" s="15">
        <f t="shared" si="27"/>
        <v>894995.01737499982</v>
      </c>
      <c r="J263" s="15">
        <f t="shared" si="27"/>
        <v>1019907.0923749999</v>
      </c>
      <c r="K263" s="27">
        <f>노령연금!B262</f>
        <v>2820000</v>
      </c>
      <c r="L263" s="31"/>
      <c r="M263" s="31"/>
      <c r="N263" s="31"/>
      <c r="O263" s="31"/>
      <c r="P263" s="31"/>
      <c r="Q263" s="31"/>
      <c r="R263" s="31"/>
    </row>
    <row r="264" spans="3:18" ht="30" customHeight="1">
      <c r="C264" s="14">
        <f>노령연금!B263</f>
        <v>2830000</v>
      </c>
      <c r="D264" s="15">
        <f t="shared" si="27"/>
        <v>270662.98718750005</v>
      </c>
      <c r="E264" s="15">
        <f t="shared" si="27"/>
        <v>396137.96737500001</v>
      </c>
      <c r="F264" s="15">
        <f t="shared" si="27"/>
        <v>521300.04237500002</v>
      </c>
      <c r="G264" s="15">
        <f t="shared" si="27"/>
        <v>646462.11737500003</v>
      </c>
      <c r="H264" s="15">
        <f t="shared" si="27"/>
        <v>771624.19237499975</v>
      </c>
      <c r="I264" s="15">
        <f t="shared" si="27"/>
        <v>896786.26737499994</v>
      </c>
      <c r="J264" s="15">
        <f t="shared" si="27"/>
        <v>1021948.3423749999</v>
      </c>
      <c r="K264" s="27">
        <f>노령연금!B263</f>
        <v>2830000</v>
      </c>
      <c r="L264" s="31"/>
      <c r="M264" s="31"/>
      <c r="N264" s="31"/>
      <c r="O264" s="31"/>
      <c r="P264" s="31"/>
      <c r="Q264" s="31"/>
      <c r="R264" s="31"/>
    </row>
    <row r="265" spans="3:18" ht="30" customHeight="1">
      <c r="C265" s="14">
        <f>노령연금!B264</f>
        <v>2840000</v>
      </c>
      <c r="D265" s="15">
        <f t="shared" si="27"/>
        <v>271203.61218750005</v>
      </c>
      <c r="E265" s="15">
        <f t="shared" si="27"/>
        <v>396929.21737500001</v>
      </c>
      <c r="F265" s="15">
        <f t="shared" si="27"/>
        <v>522341.29237500002</v>
      </c>
      <c r="G265" s="15">
        <f t="shared" si="27"/>
        <v>647753.36737500003</v>
      </c>
      <c r="H265" s="15">
        <f t="shared" si="27"/>
        <v>773165.44237499975</v>
      </c>
      <c r="I265" s="15">
        <f t="shared" si="27"/>
        <v>898577.51737499994</v>
      </c>
      <c r="J265" s="15">
        <f t="shared" si="27"/>
        <v>1023989.5923749999</v>
      </c>
      <c r="K265" s="27">
        <f>노령연금!B264</f>
        <v>2840000</v>
      </c>
      <c r="L265" s="31"/>
      <c r="M265" s="31"/>
      <c r="N265" s="31"/>
      <c r="O265" s="31"/>
      <c r="P265" s="31"/>
      <c r="Q265" s="31"/>
      <c r="R265" s="31"/>
    </row>
    <row r="266" spans="3:18" ht="30" customHeight="1">
      <c r="C266" s="14">
        <f>노령연금!B265</f>
        <v>2850000</v>
      </c>
      <c r="D266" s="15">
        <f t="shared" si="27"/>
        <v>271744.23718750005</v>
      </c>
      <c r="E266" s="15">
        <f t="shared" si="27"/>
        <v>397720.46737500001</v>
      </c>
      <c r="F266" s="15">
        <f t="shared" si="27"/>
        <v>523382.54237500002</v>
      </c>
      <c r="G266" s="15">
        <f t="shared" si="27"/>
        <v>649044.61737500003</v>
      </c>
      <c r="H266" s="15">
        <f t="shared" si="27"/>
        <v>774706.69237499975</v>
      </c>
      <c r="I266" s="15">
        <f t="shared" si="27"/>
        <v>900368.76737499982</v>
      </c>
      <c r="J266" s="15">
        <f t="shared" si="27"/>
        <v>1026030.8423749999</v>
      </c>
      <c r="K266" s="27">
        <f>노령연금!B265</f>
        <v>2850000</v>
      </c>
      <c r="L266" s="31"/>
      <c r="M266" s="31"/>
      <c r="N266" s="31"/>
      <c r="O266" s="31"/>
      <c r="P266" s="31"/>
      <c r="Q266" s="31"/>
      <c r="R266" s="31"/>
    </row>
    <row r="267" spans="3:18" ht="30" customHeight="1">
      <c r="C267" s="14">
        <f>노령연금!B266</f>
        <v>2860000</v>
      </c>
      <c r="D267" s="15">
        <f t="shared" si="27"/>
        <v>272284.86218750005</v>
      </c>
      <c r="E267" s="15">
        <f t="shared" si="27"/>
        <v>398511.71737500001</v>
      </c>
      <c r="F267" s="15">
        <f t="shared" si="27"/>
        <v>524423.79237500008</v>
      </c>
      <c r="G267" s="15">
        <f t="shared" si="27"/>
        <v>650335.86737500003</v>
      </c>
      <c r="H267" s="15">
        <f t="shared" si="27"/>
        <v>776247.94237499975</v>
      </c>
      <c r="I267" s="15">
        <f t="shared" si="27"/>
        <v>902160.01737499994</v>
      </c>
      <c r="J267" s="15">
        <f t="shared" si="27"/>
        <v>1028072.0923749999</v>
      </c>
      <c r="K267" s="27">
        <f>노령연금!B266</f>
        <v>2860000</v>
      </c>
      <c r="L267" s="31"/>
      <c r="M267" s="31"/>
      <c r="N267" s="31"/>
      <c r="O267" s="31"/>
      <c r="P267" s="31"/>
      <c r="Q267" s="31"/>
      <c r="R267" s="31"/>
    </row>
    <row r="268" spans="3:18" ht="30" customHeight="1">
      <c r="C268" s="14">
        <f>노령연금!B267</f>
        <v>2870000</v>
      </c>
      <c r="D268" s="15">
        <f t="shared" si="27"/>
        <v>272825.48718750005</v>
      </c>
      <c r="E268" s="15">
        <f t="shared" si="27"/>
        <v>399302.96737500001</v>
      </c>
      <c r="F268" s="15">
        <f t="shared" si="27"/>
        <v>525465.04237500008</v>
      </c>
      <c r="G268" s="15">
        <f t="shared" si="27"/>
        <v>651627.11737500003</v>
      </c>
      <c r="H268" s="15">
        <f t="shared" si="27"/>
        <v>777789.19237499975</v>
      </c>
      <c r="I268" s="15">
        <f t="shared" si="27"/>
        <v>903951.26737499994</v>
      </c>
      <c r="J268" s="15">
        <f t="shared" si="27"/>
        <v>1030113.3423749999</v>
      </c>
      <c r="K268" s="27">
        <f>노령연금!B267</f>
        <v>2870000</v>
      </c>
      <c r="L268" s="31"/>
      <c r="M268" s="31"/>
      <c r="N268" s="31"/>
      <c r="O268" s="31"/>
      <c r="P268" s="31"/>
      <c r="Q268" s="31"/>
      <c r="R268" s="31"/>
    </row>
    <row r="269" spans="3:18" ht="30" customHeight="1">
      <c r="C269" s="14">
        <f>노령연금!B268</f>
        <v>2880000</v>
      </c>
      <c r="D269" s="15">
        <f t="shared" ref="D269:J278" si="28">(($D$431*($C$6+$C269)*E$431/E$443)+($D$432*($C$6+$C269)*E$432/E$443)+($D$433*($C$6+$C269)*E$433/E$443)+($D$434*($C$6+$C269)*E$434/E$443)+($D$435*($C$6+$C269)*E$435/E$443)+($D$436*($C$6+$C269)*E$436/E$443)+($D$437*($C$6+$C269)*E$437/E$443)+($D$438*($C$6+$C269)*E$438/E$443)+($D$439*($C$6+$C269)*E$439/E$443)+($D$440*($C$6+$C269)*E$440/E$443)+($D$441*($C$6+$C269)*E$441/E$443)+($D$442*($C$6+$C269)*E$442/E$443))*E$443*12/240/12</f>
        <v>273366.11218750005</v>
      </c>
      <c r="E269" s="15">
        <f t="shared" si="28"/>
        <v>400094.21737500001</v>
      </c>
      <c r="F269" s="15">
        <f t="shared" si="28"/>
        <v>526506.29237500008</v>
      </c>
      <c r="G269" s="15">
        <f t="shared" si="28"/>
        <v>652918.36737500003</v>
      </c>
      <c r="H269" s="15">
        <f t="shared" si="28"/>
        <v>779330.44237499975</v>
      </c>
      <c r="I269" s="15">
        <f t="shared" si="28"/>
        <v>905742.51737499994</v>
      </c>
      <c r="J269" s="15">
        <f t="shared" si="28"/>
        <v>1032154.5923749999</v>
      </c>
      <c r="K269" s="27">
        <f>노령연금!B268</f>
        <v>2880000</v>
      </c>
      <c r="L269" s="31"/>
      <c r="M269" s="31"/>
      <c r="N269" s="31"/>
      <c r="O269" s="31"/>
      <c r="P269" s="31"/>
      <c r="Q269" s="31"/>
      <c r="R269" s="31"/>
    </row>
    <row r="270" spans="3:18" ht="30" customHeight="1">
      <c r="C270" s="14">
        <f>노령연금!B269</f>
        <v>2890000</v>
      </c>
      <c r="D270" s="15">
        <f t="shared" si="28"/>
        <v>273906.73718750005</v>
      </c>
      <c r="E270" s="15">
        <f t="shared" si="28"/>
        <v>400885.46737500001</v>
      </c>
      <c r="F270" s="15">
        <f t="shared" si="28"/>
        <v>527547.54237500008</v>
      </c>
      <c r="G270" s="15">
        <f t="shared" si="28"/>
        <v>654209.61737500003</v>
      </c>
      <c r="H270" s="15">
        <f t="shared" si="28"/>
        <v>780871.69237499975</v>
      </c>
      <c r="I270" s="15">
        <f t="shared" si="28"/>
        <v>907533.76737499982</v>
      </c>
      <c r="J270" s="15">
        <f t="shared" si="28"/>
        <v>1034195.8423749999</v>
      </c>
      <c r="K270" s="27">
        <f>노령연금!B269</f>
        <v>2890000</v>
      </c>
      <c r="L270" s="31"/>
      <c r="M270" s="31"/>
      <c r="N270" s="31"/>
      <c r="O270" s="31"/>
      <c r="P270" s="31"/>
      <c r="Q270" s="31"/>
      <c r="R270" s="31"/>
    </row>
    <row r="271" spans="3:18" ht="30" customHeight="1">
      <c r="C271" s="14">
        <f>노령연금!B270</f>
        <v>2900000</v>
      </c>
      <c r="D271" s="15">
        <f t="shared" si="28"/>
        <v>274447.36218750005</v>
      </c>
      <c r="E271" s="15">
        <f t="shared" si="28"/>
        <v>401676.71737500001</v>
      </c>
      <c r="F271" s="15">
        <f t="shared" si="28"/>
        <v>528588.79237500008</v>
      </c>
      <c r="G271" s="15">
        <f t="shared" si="28"/>
        <v>655500.86737500003</v>
      </c>
      <c r="H271" s="15">
        <f t="shared" si="28"/>
        <v>782412.94237499975</v>
      </c>
      <c r="I271" s="15">
        <f t="shared" si="28"/>
        <v>909325.01737499994</v>
      </c>
      <c r="J271" s="15">
        <f t="shared" si="28"/>
        <v>1036237.0923749999</v>
      </c>
      <c r="K271" s="27">
        <f>노령연금!B270</f>
        <v>2900000</v>
      </c>
      <c r="L271" s="31"/>
      <c r="M271" s="31"/>
      <c r="N271" s="31"/>
      <c r="O271" s="31"/>
      <c r="P271" s="31"/>
      <c r="Q271" s="31"/>
      <c r="R271" s="31"/>
    </row>
    <row r="272" spans="3:18" ht="30" customHeight="1">
      <c r="C272" s="14">
        <f>노령연금!B271</f>
        <v>2910000</v>
      </c>
      <c r="D272" s="15">
        <f t="shared" si="28"/>
        <v>274987.98718750005</v>
      </c>
      <c r="E272" s="15">
        <f t="shared" si="28"/>
        <v>402467.96737500001</v>
      </c>
      <c r="F272" s="15">
        <f t="shared" si="28"/>
        <v>529630.04237500008</v>
      </c>
      <c r="G272" s="15">
        <f t="shared" si="28"/>
        <v>656792.11737500003</v>
      </c>
      <c r="H272" s="15">
        <f t="shared" si="28"/>
        <v>783954.19237499975</v>
      </c>
      <c r="I272" s="15">
        <f t="shared" si="28"/>
        <v>911116.26737499994</v>
      </c>
      <c r="J272" s="15">
        <f t="shared" si="28"/>
        <v>1038278.3423749999</v>
      </c>
      <c r="K272" s="27">
        <f>노령연금!B271</f>
        <v>2910000</v>
      </c>
      <c r="L272" s="31"/>
      <c r="M272" s="31"/>
      <c r="N272" s="31"/>
      <c r="O272" s="31"/>
      <c r="P272" s="31"/>
      <c r="Q272" s="31"/>
      <c r="R272" s="31"/>
    </row>
    <row r="273" spans="3:18" ht="30" customHeight="1">
      <c r="C273" s="14">
        <f>노령연금!B272</f>
        <v>2920000</v>
      </c>
      <c r="D273" s="15">
        <f t="shared" si="28"/>
        <v>275528.61218750005</v>
      </c>
      <c r="E273" s="15">
        <f t="shared" si="28"/>
        <v>403259.21737500001</v>
      </c>
      <c r="F273" s="15">
        <f t="shared" si="28"/>
        <v>530671.29237500008</v>
      </c>
      <c r="G273" s="15">
        <f t="shared" si="28"/>
        <v>658083.36737500003</v>
      </c>
      <c r="H273" s="15">
        <f t="shared" si="28"/>
        <v>785495.44237499975</v>
      </c>
      <c r="I273" s="15">
        <f t="shared" si="28"/>
        <v>912907.51737499982</v>
      </c>
      <c r="J273" s="15">
        <f t="shared" si="28"/>
        <v>1040319.5923749999</v>
      </c>
      <c r="K273" s="27">
        <f>노령연금!B272</f>
        <v>2920000</v>
      </c>
      <c r="L273" s="31"/>
      <c r="M273" s="31"/>
      <c r="N273" s="31"/>
      <c r="O273" s="31"/>
      <c r="P273" s="31"/>
      <c r="Q273" s="31"/>
      <c r="R273" s="31"/>
    </row>
    <row r="274" spans="3:18" ht="30" customHeight="1">
      <c r="C274" s="14">
        <f>노령연금!B273</f>
        <v>2930000</v>
      </c>
      <c r="D274" s="15">
        <f t="shared" si="28"/>
        <v>276069.23718750005</v>
      </c>
      <c r="E274" s="15">
        <f t="shared" si="28"/>
        <v>404050.46737500001</v>
      </c>
      <c r="F274" s="15">
        <f t="shared" si="28"/>
        <v>531712.54237500008</v>
      </c>
      <c r="G274" s="15">
        <f t="shared" si="28"/>
        <v>659374.61737500003</v>
      </c>
      <c r="H274" s="15">
        <f t="shared" si="28"/>
        <v>787036.69237499975</v>
      </c>
      <c r="I274" s="15">
        <f t="shared" si="28"/>
        <v>914698.76737499994</v>
      </c>
      <c r="J274" s="15">
        <f t="shared" si="28"/>
        <v>1042360.8423749999</v>
      </c>
      <c r="K274" s="27">
        <f>노령연금!B273</f>
        <v>2930000</v>
      </c>
      <c r="L274" s="31"/>
      <c r="M274" s="31"/>
      <c r="N274" s="31"/>
      <c r="O274" s="31"/>
      <c r="P274" s="31"/>
      <c r="Q274" s="31"/>
      <c r="R274" s="31"/>
    </row>
    <row r="275" spans="3:18" ht="30" customHeight="1">
      <c r="C275" s="14">
        <f>노령연금!B274</f>
        <v>2940000</v>
      </c>
      <c r="D275" s="15">
        <f t="shared" si="28"/>
        <v>276609.86218750005</v>
      </c>
      <c r="E275" s="15">
        <f t="shared" si="28"/>
        <v>404841.71737500001</v>
      </c>
      <c r="F275" s="15">
        <f t="shared" si="28"/>
        <v>532753.79237500008</v>
      </c>
      <c r="G275" s="15">
        <f t="shared" si="28"/>
        <v>660665.86737500003</v>
      </c>
      <c r="H275" s="15">
        <f t="shared" si="28"/>
        <v>788577.94237499975</v>
      </c>
      <c r="I275" s="15">
        <f t="shared" si="28"/>
        <v>916490.01737499994</v>
      </c>
      <c r="J275" s="15">
        <f t="shared" si="28"/>
        <v>1044402.0923749999</v>
      </c>
      <c r="K275" s="27">
        <f>노령연금!B274</f>
        <v>2940000</v>
      </c>
      <c r="L275" s="31"/>
      <c r="M275" s="31"/>
      <c r="N275" s="31"/>
      <c r="O275" s="31"/>
      <c r="P275" s="31"/>
      <c r="Q275" s="31"/>
      <c r="R275" s="31"/>
    </row>
    <row r="276" spans="3:18" ht="30" customHeight="1">
      <c r="C276" s="14">
        <f>노령연금!B275</f>
        <v>2950000</v>
      </c>
      <c r="D276" s="15">
        <f t="shared" si="28"/>
        <v>277150.48718750005</v>
      </c>
      <c r="E276" s="15">
        <f t="shared" si="28"/>
        <v>405632.96737500001</v>
      </c>
      <c r="F276" s="15">
        <f t="shared" si="28"/>
        <v>533795.04237500008</v>
      </c>
      <c r="G276" s="15">
        <f t="shared" si="28"/>
        <v>661957.11737500003</v>
      </c>
      <c r="H276" s="15">
        <f t="shared" si="28"/>
        <v>790119.19237499975</v>
      </c>
      <c r="I276" s="15">
        <f t="shared" si="28"/>
        <v>918281.26737499994</v>
      </c>
      <c r="J276" s="15">
        <f t="shared" si="28"/>
        <v>1046443.3423749999</v>
      </c>
      <c r="K276" s="27">
        <f>노령연금!B275</f>
        <v>2950000</v>
      </c>
      <c r="L276" s="31"/>
      <c r="M276" s="31"/>
      <c r="N276" s="31"/>
      <c r="O276" s="31"/>
      <c r="P276" s="31"/>
      <c r="Q276" s="31"/>
      <c r="R276" s="31"/>
    </row>
    <row r="277" spans="3:18" ht="30" customHeight="1">
      <c r="C277" s="14">
        <f>노령연금!B276</f>
        <v>2960000</v>
      </c>
      <c r="D277" s="15">
        <f t="shared" si="28"/>
        <v>277691.11218750005</v>
      </c>
      <c r="E277" s="15">
        <f t="shared" si="28"/>
        <v>406424.21737500001</v>
      </c>
      <c r="F277" s="15">
        <f t="shared" si="28"/>
        <v>534836.29237500008</v>
      </c>
      <c r="G277" s="15">
        <f t="shared" si="28"/>
        <v>663248.36737500003</v>
      </c>
      <c r="H277" s="15">
        <f t="shared" si="28"/>
        <v>791660.44237499975</v>
      </c>
      <c r="I277" s="15">
        <f t="shared" si="28"/>
        <v>920072.51737499982</v>
      </c>
      <c r="J277" s="15">
        <f t="shared" si="28"/>
        <v>1048484.5923749999</v>
      </c>
      <c r="K277" s="27">
        <f>노령연금!B276</f>
        <v>2960000</v>
      </c>
      <c r="L277" s="31"/>
      <c r="M277" s="31"/>
      <c r="N277" s="31"/>
      <c r="O277" s="31"/>
      <c r="P277" s="31"/>
      <c r="Q277" s="31"/>
      <c r="R277" s="31"/>
    </row>
    <row r="278" spans="3:18" ht="30" customHeight="1">
      <c r="C278" s="14">
        <f>노령연금!B277</f>
        <v>2970000</v>
      </c>
      <c r="D278" s="15">
        <f t="shared" si="28"/>
        <v>278231.73718750005</v>
      </c>
      <c r="E278" s="15">
        <f t="shared" si="28"/>
        <v>407215.46737500001</v>
      </c>
      <c r="F278" s="15">
        <f t="shared" si="28"/>
        <v>535877.54237500008</v>
      </c>
      <c r="G278" s="15">
        <f t="shared" si="28"/>
        <v>664539.61737500003</v>
      </c>
      <c r="H278" s="15">
        <f t="shared" si="28"/>
        <v>793201.69237499975</v>
      </c>
      <c r="I278" s="15">
        <f t="shared" si="28"/>
        <v>921863.76737499994</v>
      </c>
      <c r="J278" s="15">
        <f t="shared" si="28"/>
        <v>1050525.8423749998</v>
      </c>
      <c r="K278" s="27">
        <f>노령연금!B277</f>
        <v>2970000</v>
      </c>
      <c r="L278" s="31"/>
      <c r="M278" s="31"/>
      <c r="N278" s="31"/>
      <c r="O278" s="31"/>
      <c r="P278" s="31"/>
      <c r="Q278" s="31"/>
      <c r="R278" s="31"/>
    </row>
    <row r="279" spans="3:18" ht="30" customHeight="1">
      <c r="C279" s="14">
        <f>노령연금!B278</f>
        <v>2980000</v>
      </c>
      <c r="D279" s="15">
        <f t="shared" ref="D279:J288" si="29">(($D$431*($C$6+$C279)*E$431/E$443)+($D$432*($C$6+$C279)*E$432/E$443)+($D$433*($C$6+$C279)*E$433/E$443)+($D$434*($C$6+$C279)*E$434/E$443)+($D$435*($C$6+$C279)*E$435/E$443)+($D$436*($C$6+$C279)*E$436/E$443)+($D$437*($C$6+$C279)*E$437/E$443)+($D$438*($C$6+$C279)*E$438/E$443)+($D$439*($C$6+$C279)*E$439/E$443)+($D$440*($C$6+$C279)*E$440/E$443)+($D$441*($C$6+$C279)*E$441/E$443)+($D$442*($C$6+$C279)*E$442/E$443))*E$443*12/240/12</f>
        <v>278772.36218750005</v>
      </c>
      <c r="E279" s="15">
        <f t="shared" si="29"/>
        <v>408006.71737500001</v>
      </c>
      <c r="F279" s="15">
        <f t="shared" si="29"/>
        <v>536918.79237500008</v>
      </c>
      <c r="G279" s="15">
        <f t="shared" si="29"/>
        <v>665830.86737500003</v>
      </c>
      <c r="H279" s="15">
        <f t="shared" si="29"/>
        <v>794742.94237499975</v>
      </c>
      <c r="I279" s="15">
        <f t="shared" si="29"/>
        <v>923655.01737499982</v>
      </c>
      <c r="J279" s="15">
        <f t="shared" si="29"/>
        <v>1052567.0923749998</v>
      </c>
      <c r="K279" s="27">
        <f>노령연금!B278</f>
        <v>2980000</v>
      </c>
      <c r="L279" s="31"/>
      <c r="M279" s="31"/>
      <c r="N279" s="31"/>
      <c r="O279" s="31"/>
      <c r="P279" s="31"/>
      <c r="Q279" s="31"/>
      <c r="R279" s="31"/>
    </row>
    <row r="280" spans="3:18" ht="30" customHeight="1">
      <c r="C280" s="14">
        <f>노령연금!B279</f>
        <v>2990000</v>
      </c>
      <c r="D280" s="15">
        <f t="shared" si="29"/>
        <v>279312.98718750005</v>
      </c>
      <c r="E280" s="15">
        <f t="shared" si="29"/>
        <v>408797.96737500001</v>
      </c>
      <c r="F280" s="15">
        <f t="shared" si="29"/>
        <v>537960.04237500008</v>
      </c>
      <c r="G280" s="15">
        <f t="shared" si="29"/>
        <v>667122.11737500003</v>
      </c>
      <c r="H280" s="15">
        <f t="shared" si="29"/>
        <v>796284.19237499975</v>
      </c>
      <c r="I280" s="15">
        <f t="shared" si="29"/>
        <v>925446.26737499982</v>
      </c>
      <c r="J280" s="15">
        <f t="shared" si="29"/>
        <v>1054608.3423749998</v>
      </c>
      <c r="K280" s="27">
        <f>노령연금!B279</f>
        <v>2990000</v>
      </c>
      <c r="L280" s="31"/>
      <c r="M280" s="31"/>
      <c r="N280" s="31"/>
      <c r="O280" s="31"/>
      <c r="P280" s="31"/>
      <c r="Q280" s="31"/>
      <c r="R280" s="31"/>
    </row>
    <row r="281" spans="3:18" ht="30" customHeight="1">
      <c r="C281" s="14">
        <f>노령연금!B280</f>
        <v>3000000</v>
      </c>
      <c r="D281" s="15">
        <f t="shared" si="29"/>
        <v>279853.61218750005</v>
      </c>
      <c r="E281" s="15">
        <f t="shared" si="29"/>
        <v>409589.21737500001</v>
      </c>
      <c r="F281" s="15">
        <f t="shared" si="29"/>
        <v>539001.29237500008</v>
      </c>
      <c r="G281" s="15">
        <f t="shared" si="29"/>
        <v>668413.36737500003</v>
      </c>
      <c r="H281" s="15">
        <f t="shared" si="29"/>
        <v>797825.44237499975</v>
      </c>
      <c r="I281" s="15">
        <f t="shared" si="29"/>
        <v>927237.51737499994</v>
      </c>
      <c r="J281" s="15">
        <f t="shared" si="29"/>
        <v>1056649.5923749998</v>
      </c>
      <c r="K281" s="27">
        <f>노령연금!B280</f>
        <v>3000000</v>
      </c>
      <c r="L281" s="31"/>
      <c r="M281" s="31"/>
      <c r="N281" s="31"/>
      <c r="O281" s="31"/>
      <c r="P281" s="31"/>
      <c r="Q281" s="31"/>
      <c r="R281" s="31"/>
    </row>
    <row r="282" spans="3:18" ht="30" customHeight="1">
      <c r="C282" s="14">
        <f>노령연금!B281</f>
        <v>3010000</v>
      </c>
      <c r="D282" s="15">
        <f t="shared" si="29"/>
        <v>280394.23718750005</v>
      </c>
      <c r="E282" s="15">
        <f t="shared" si="29"/>
        <v>410380.46737500001</v>
      </c>
      <c r="F282" s="15">
        <f t="shared" si="29"/>
        <v>540042.54237500008</v>
      </c>
      <c r="G282" s="15">
        <f t="shared" si="29"/>
        <v>669704.61737500003</v>
      </c>
      <c r="H282" s="15">
        <f t="shared" si="29"/>
        <v>799366.69237499975</v>
      </c>
      <c r="I282" s="15">
        <f t="shared" si="29"/>
        <v>929028.76737499994</v>
      </c>
      <c r="J282" s="15">
        <f t="shared" si="29"/>
        <v>1058690.8423749998</v>
      </c>
      <c r="K282" s="27">
        <f>노령연금!B281</f>
        <v>3010000</v>
      </c>
      <c r="L282" s="31"/>
      <c r="M282" s="31"/>
      <c r="N282" s="31"/>
      <c r="O282" s="31"/>
      <c r="P282" s="31"/>
      <c r="Q282" s="31"/>
      <c r="R282" s="31"/>
    </row>
    <row r="283" spans="3:18" ht="30" customHeight="1">
      <c r="C283" s="14">
        <f>노령연금!B282</f>
        <v>3020000</v>
      </c>
      <c r="D283" s="15">
        <f t="shared" si="29"/>
        <v>280934.86218750005</v>
      </c>
      <c r="E283" s="15">
        <f t="shared" si="29"/>
        <v>411171.71737500001</v>
      </c>
      <c r="F283" s="15">
        <f t="shared" si="29"/>
        <v>541083.79237500008</v>
      </c>
      <c r="G283" s="15">
        <f t="shared" si="29"/>
        <v>670995.86737500003</v>
      </c>
      <c r="H283" s="15">
        <f t="shared" si="29"/>
        <v>800907.94237499975</v>
      </c>
      <c r="I283" s="15">
        <f t="shared" si="29"/>
        <v>930820.01737499994</v>
      </c>
      <c r="J283" s="15">
        <f t="shared" si="29"/>
        <v>1060732.0923749998</v>
      </c>
      <c r="K283" s="27">
        <f>노령연금!B282</f>
        <v>3020000</v>
      </c>
      <c r="L283" s="31"/>
      <c r="M283" s="31"/>
      <c r="N283" s="31"/>
      <c r="O283" s="31"/>
      <c r="P283" s="31"/>
      <c r="Q283" s="31"/>
      <c r="R283" s="31"/>
    </row>
    <row r="284" spans="3:18" ht="30" customHeight="1">
      <c r="C284" s="14">
        <f>노령연금!B283</f>
        <v>3030000</v>
      </c>
      <c r="D284" s="15">
        <f t="shared" si="29"/>
        <v>281475.48718750005</v>
      </c>
      <c r="E284" s="15">
        <f t="shared" si="29"/>
        <v>411962.96737500001</v>
      </c>
      <c r="F284" s="15">
        <f t="shared" si="29"/>
        <v>542125.04237500008</v>
      </c>
      <c r="G284" s="15">
        <f t="shared" si="29"/>
        <v>672287.11737500003</v>
      </c>
      <c r="H284" s="15">
        <f t="shared" si="29"/>
        <v>802449.19237499975</v>
      </c>
      <c r="I284" s="15">
        <f t="shared" si="29"/>
        <v>932611.26737499982</v>
      </c>
      <c r="J284" s="15">
        <f t="shared" si="29"/>
        <v>1062773.3423749998</v>
      </c>
      <c r="K284" s="27">
        <f>노령연금!B283</f>
        <v>3030000</v>
      </c>
      <c r="L284" s="31"/>
      <c r="M284" s="31"/>
      <c r="N284" s="31"/>
      <c r="O284" s="31"/>
      <c r="P284" s="31"/>
      <c r="Q284" s="31"/>
      <c r="R284" s="31"/>
    </row>
    <row r="285" spans="3:18" ht="30" customHeight="1">
      <c r="C285" s="14">
        <f>노령연금!B284</f>
        <v>3040000</v>
      </c>
      <c r="D285" s="15">
        <f t="shared" si="29"/>
        <v>282016.11218750005</v>
      </c>
      <c r="E285" s="15">
        <f t="shared" si="29"/>
        <v>412754.21737500001</v>
      </c>
      <c r="F285" s="15">
        <f t="shared" si="29"/>
        <v>543166.29237500008</v>
      </c>
      <c r="G285" s="15">
        <f t="shared" si="29"/>
        <v>673578.36737500003</v>
      </c>
      <c r="H285" s="15">
        <f t="shared" si="29"/>
        <v>803990.44237499975</v>
      </c>
      <c r="I285" s="15">
        <f t="shared" si="29"/>
        <v>934402.51737499994</v>
      </c>
      <c r="J285" s="15">
        <f t="shared" si="29"/>
        <v>1064814.5923749998</v>
      </c>
      <c r="K285" s="27">
        <f>노령연금!B284</f>
        <v>3040000</v>
      </c>
      <c r="L285" s="31"/>
      <c r="M285" s="31"/>
      <c r="N285" s="31"/>
      <c r="O285" s="31"/>
      <c r="P285" s="31"/>
      <c r="Q285" s="31"/>
      <c r="R285" s="31"/>
    </row>
    <row r="286" spans="3:18" ht="30" customHeight="1">
      <c r="C286" s="14">
        <f>노령연금!B285</f>
        <v>3050000</v>
      </c>
      <c r="D286" s="15">
        <f t="shared" si="29"/>
        <v>282556.73718750005</v>
      </c>
      <c r="E286" s="15">
        <f t="shared" si="29"/>
        <v>413545.46737500001</v>
      </c>
      <c r="F286" s="15">
        <f t="shared" si="29"/>
        <v>544207.54237500008</v>
      </c>
      <c r="G286" s="15">
        <f t="shared" si="29"/>
        <v>674869.61737500003</v>
      </c>
      <c r="H286" s="15">
        <f t="shared" si="29"/>
        <v>805531.69237499975</v>
      </c>
      <c r="I286" s="15">
        <f t="shared" si="29"/>
        <v>936193.76737499982</v>
      </c>
      <c r="J286" s="15">
        <f t="shared" si="29"/>
        <v>1066855.8423749998</v>
      </c>
      <c r="K286" s="27">
        <f>노령연금!B285</f>
        <v>3050000</v>
      </c>
      <c r="L286" s="31"/>
      <c r="M286" s="31"/>
      <c r="N286" s="31"/>
      <c r="O286" s="31"/>
      <c r="P286" s="31"/>
      <c r="Q286" s="31"/>
      <c r="R286" s="31"/>
    </row>
    <row r="287" spans="3:18" ht="30" customHeight="1">
      <c r="C287" s="14">
        <f>노령연금!B286</f>
        <v>3060000</v>
      </c>
      <c r="D287" s="15">
        <f t="shared" si="29"/>
        <v>283097.36218750005</v>
      </c>
      <c r="E287" s="15">
        <f t="shared" si="29"/>
        <v>414336.71737500001</v>
      </c>
      <c r="F287" s="15">
        <f t="shared" si="29"/>
        <v>545248.79237500008</v>
      </c>
      <c r="G287" s="15">
        <f t="shared" si="29"/>
        <v>676160.86737500003</v>
      </c>
      <c r="H287" s="15">
        <f t="shared" si="29"/>
        <v>807072.94237499975</v>
      </c>
      <c r="I287" s="15">
        <f t="shared" si="29"/>
        <v>937985.01737499994</v>
      </c>
      <c r="J287" s="15">
        <f t="shared" si="29"/>
        <v>1068897.0923749998</v>
      </c>
      <c r="K287" s="27">
        <f>노령연금!B286</f>
        <v>3060000</v>
      </c>
      <c r="L287" s="31"/>
      <c r="M287" s="31"/>
      <c r="N287" s="31"/>
      <c r="O287" s="31"/>
      <c r="P287" s="31"/>
      <c r="Q287" s="31"/>
      <c r="R287" s="31"/>
    </row>
    <row r="288" spans="3:18" ht="30" customHeight="1">
      <c r="C288" s="14">
        <f>노령연금!B287</f>
        <v>3070000</v>
      </c>
      <c r="D288" s="15">
        <f t="shared" si="29"/>
        <v>283637.98718750005</v>
      </c>
      <c r="E288" s="15">
        <f t="shared" si="29"/>
        <v>415127.96737500001</v>
      </c>
      <c r="F288" s="15">
        <f t="shared" si="29"/>
        <v>546290.04237500008</v>
      </c>
      <c r="G288" s="15">
        <f t="shared" si="29"/>
        <v>677452.11737500003</v>
      </c>
      <c r="H288" s="15">
        <f t="shared" si="29"/>
        <v>808614.19237499975</v>
      </c>
      <c r="I288" s="15">
        <f t="shared" si="29"/>
        <v>939776.26737499994</v>
      </c>
      <c r="J288" s="15">
        <f t="shared" si="29"/>
        <v>1070938.3423749998</v>
      </c>
      <c r="K288" s="27">
        <f>노령연금!B287</f>
        <v>3070000</v>
      </c>
      <c r="L288" s="31"/>
      <c r="M288" s="31"/>
      <c r="N288" s="31"/>
      <c r="O288" s="31"/>
      <c r="P288" s="31"/>
      <c r="Q288" s="31"/>
      <c r="R288" s="31"/>
    </row>
    <row r="289" spans="3:18" ht="30" customHeight="1">
      <c r="C289" s="14">
        <f>노령연금!B288</f>
        <v>3080000</v>
      </c>
      <c r="D289" s="15">
        <f t="shared" ref="D289:J298" si="30">(($D$431*($C$6+$C289)*E$431/E$443)+($D$432*($C$6+$C289)*E$432/E$443)+($D$433*($C$6+$C289)*E$433/E$443)+($D$434*($C$6+$C289)*E$434/E$443)+($D$435*($C$6+$C289)*E$435/E$443)+($D$436*($C$6+$C289)*E$436/E$443)+($D$437*($C$6+$C289)*E$437/E$443)+($D$438*($C$6+$C289)*E$438/E$443)+($D$439*($C$6+$C289)*E$439/E$443)+($D$440*($C$6+$C289)*E$440/E$443)+($D$441*($C$6+$C289)*E$441/E$443)+($D$442*($C$6+$C289)*E$442/E$443))*E$443*12/240/12</f>
        <v>284178.61218750005</v>
      </c>
      <c r="E289" s="15">
        <f t="shared" si="30"/>
        <v>415919.21737500001</v>
      </c>
      <c r="F289" s="15">
        <f t="shared" si="30"/>
        <v>547331.29237500008</v>
      </c>
      <c r="G289" s="15">
        <f t="shared" si="30"/>
        <v>678743.36737500003</v>
      </c>
      <c r="H289" s="15">
        <f t="shared" si="30"/>
        <v>810155.44237499975</v>
      </c>
      <c r="I289" s="15">
        <f t="shared" si="30"/>
        <v>941567.51737499994</v>
      </c>
      <c r="J289" s="15">
        <f t="shared" si="30"/>
        <v>1072979.5923749998</v>
      </c>
      <c r="K289" s="27">
        <f>노령연금!B288</f>
        <v>3080000</v>
      </c>
      <c r="L289" s="31"/>
      <c r="M289" s="31"/>
      <c r="N289" s="31"/>
      <c r="O289" s="31"/>
      <c r="P289" s="31"/>
      <c r="Q289" s="31"/>
      <c r="R289" s="31"/>
    </row>
    <row r="290" spans="3:18" ht="30" customHeight="1">
      <c r="C290" s="14">
        <f>노령연금!B289</f>
        <v>3090000</v>
      </c>
      <c r="D290" s="15">
        <f t="shared" si="30"/>
        <v>284719.23718749994</v>
      </c>
      <c r="E290" s="15">
        <f t="shared" si="30"/>
        <v>416710.46737500001</v>
      </c>
      <c r="F290" s="15">
        <f t="shared" si="30"/>
        <v>548372.54237500008</v>
      </c>
      <c r="G290" s="15">
        <f t="shared" si="30"/>
        <v>680034.61737500003</v>
      </c>
      <c r="H290" s="15">
        <f t="shared" si="30"/>
        <v>811696.69237499975</v>
      </c>
      <c r="I290" s="15">
        <f t="shared" si="30"/>
        <v>943358.76737499994</v>
      </c>
      <c r="J290" s="15">
        <f t="shared" si="30"/>
        <v>1075020.8423749998</v>
      </c>
      <c r="K290" s="27">
        <f>노령연금!B289</f>
        <v>3090000</v>
      </c>
      <c r="L290" s="31"/>
      <c r="M290" s="31"/>
      <c r="N290" s="31"/>
      <c r="O290" s="31"/>
      <c r="P290" s="31"/>
      <c r="Q290" s="31"/>
      <c r="R290" s="31"/>
    </row>
    <row r="291" spans="3:18" ht="30" customHeight="1">
      <c r="C291" s="14">
        <f>노령연금!B290</f>
        <v>3100000</v>
      </c>
      <c r="D291" s="15">
        <f t="shared" si="30"/>
        <v>285259.86218749994</v>
      </c>
      <c r="E291" s="15">
        <f t="shared" si="30"/>
        <v>417501.71737500001</v>
      </c>
      <c r="F291" s="15">
        <f t="shared" si="30"/>
        <v>549413.79237500008</v>
      </c>
      <c r="G291" s="15">
        <f t="shared" si="30"/>
        <v>681325.86737500003</v>
      </c>
      <c r="H291" s="15">
        <f t="shared" si="30"/>
        <v>813237.94237499975</v>
      </c>
      <c r="I291" s="15">
        <f t="shared" si="30"/>
        <v>945150.01737499982</v>
      </c>
      <c r="J291" s="15">
        <f t="shared" si="30"/>
        <v>1077062.0923749998</v>
      </c>
      <c r="K291" s="27">
        <f>노령연금!B290</f>
        <v>3100000</v>
      </c>
      <c r="L291" s="31"/>
      <c r="M291" s="31"/>
      <c r="N291" s="31"/>
      <c r="O291" s="31"/>
      <c r="P291" s="31"/>
      <c r="Q291" s="31"/>
      <c r="R291" s="31"/>
    </row>
    <row r="292" spans="3:18" ht="30" customHeight="1">
      <c r="C292" s="14">
        <f>노령연금!B291</f>
        <v>3110000</v>
      </c>
      <c r="D292" s="15">
        <f t="shared" si="30"/>
        <v>285800.48718749994</v>
      </c>
      <c r="E292" s="15">
        <f t="shared" si="30"/>
        <v>418292.96737500001</v>
      </c>
      <c r="F292" s="15">
        <f t="shared" si="30"/>
        <v>550455.04237500008</v>
      </c>
      <c r="G292" s="15">
        <f t="shared" si="30"/>
        <v>682617.11737500003</v>
      </c>
      <c r="H292" s="15">
        <f t="shared" si="30"/>
        <v>814779.19237499975</v>
      </c>
      <c r="I292" s="15">
        <f t="shared" si="30"/>
        <v>946941.26737499994</v>
      </c>
      <c r="J292" s="15">
        <f t="shared" si="30"/>
        <v>1079103.3423749998</v>
      </c>
      <c r="K292" s="27">
        <f>노령연금!B291</f>
        <v>3110000</v>
      </c>
      <c r="L292" s="31"/>
      <c r="M292" s="31"/>
      <c r="N292" s="31"/>
      <c r="O292" s="31"/>
      <c r="P292" s="31"/>
      <c r="Q292" s="31"/>
      <c r="R292" s="31"/>
    </row>
    <row r="293" spans="3:18" ht="30" customHeight="1">
      <c r="C293" s="14">
        <f>노령연금!B292</f>
        <v>3120000</v>
      </c>
      <c r="D293" s="15">
        <f t="shared" si="30"/>
        <v>286341.11218749994</v>
      </c>
      <c r="E293" s="15">
        <f t="shared" si="30"/>
        <v>419084.21737500001</v>
      </c>
      <c r="F293" s="15">
        <f t="shared" si="30"/>
        <v>551496.29237500008</v>
      </c>
      <c r="G293" s="15">
        <f t="shared" si="30"/>
        <v>683908.36737500003</v>
      </c>
      <c r="H293" s="15">
        <f t="shared" si="30"/>
        <v>816320.44237499975</v>
      </c>
      <c r="I293" s="15">
        <f t="shared" si="30"/>
        <v>948732.51737499982</v>
      </c>
      <c r="J293" s="15">
        <f t="shared" si="30"/>
        <v>1081144.5923749998</v>
      </c>
      <c r="K293" s="27">
        <f>노령연금!B292</f>
        <v>3120000</v>
      </c>
      <c r="L293" s="31"/>
      <c r="M293" s="31"/>
      <c r="N293" s="31"/>
      <c r="O293" s="31"/>
      <c r="P293" s="31"/>
      <c r="Q293" s="31"/>
      <c r="R293" s="31"/>
    </row>
    <row r="294" spans="3:18" ht="30" customHeight="1">
      <c r="C294" s="14">
        <f>노령연금!B293</f>
        <v>3130000</v>
      </c>
      <c r="D294" s="15">
        <f t="shared" si="30"/>
        <v>286881.73718749994</v>
      </c>
      <c r="E294" s="15">
        <f t="shared" si="30"/>
        <v>419875.46737500001</v>
      </c>
      <c r="F294" s="15">
        <f t="shared" si="30"/>
        <v>552537.54237500008</v>
      </c>
      <c r="G294" s="15">
        <f t="shared" si="30"/>
        <v>685199.61737500003</v>
      </c>
      <c r="H294" s="15">
        <f t="shared" si="30"/>
        <v>817861.69237499975</v>
      </c>
      <c r="I294" s="15">
        <f t="shared" si="30"/>
        <v>950523.76737499994</v>
      </c>
      <c r="J294" s="15">
        <f t="shared" si="30"/>
        <v>1083185.8423749998</v>
      </c>
      <c r="K294" s="27">
        <f>노령연금!B293</f>
        <v>3130000</v>
      </c>
      <c r="L294" s="31"/>
      <c r="M294" s="31"/>
      <c r="N294" s="31"/>
      <c r="O294" s="31"/>
      <c r="P294" s="31"/>
      <c r="Q294" s="31"/>
      <c r="R294" s="31"/>
    </row>
    <row r="295" spans="3:18" ht="30" customHeight="1">
      <c r="C295" s="14">
        <f>노령연금!B294</f>
        <v>3140000</v>
      </c>
      <c r="D295" s="15">
        <f t="shared" si="30"/>
        <v>287422.36218749994</v>
      </c>
      <c r="E295" s="15">
        <f t="shared" si="30"/>
        <v>420666.71737500001</v>
      </c>
      <c r="F295" s="15">
        <f t="shared" si="30"/>
        <v>553578.79237500008</v>
      </c>
      <c r="G295" s="15">
        <f t="shared" si="30"/>
        <v>686490.86737500003</v>
      </c>
      <c r="H295" s="15">
        <f t="shared" si="30"/>
        <v>819402.94237499975</v>
      </c>
      <c r="I295" s="15">
        <f t="shared" si="30"/>
        <v>952315.01737499994</v>
      </c>
      <c r="J295" s="15">
        <f t="shared" si="30"/>
        <v>1085227.0923749998</v>
      </c>
      <c r="K295" s="27">
        <f>노령연금!B294</f>
        <v>3140000</v>
      </c>
      <c r="L295" s="31"/>
      <c r="M295" s="31"/>
      <c r="N295" s="31"/>
      <c r="O295" s="31"/>
      <c r="P295" s="31"/>
      <c r="Q295" s="31"/>
      <c r="R295" s="31"/>
    </row>
    <row r="296" spans="3:18" ht="30" customHeight="1">
      <c r="C296" s="14">
        <f>노령연금!B295</f>
        <v>3150000</v>
      </c>
      <c r="D296" s="15">
        <f t="shared" si="30"/>
        <v>287962.98718749994</v>
      </c>
      <c r="E296" s="15">
        <f t="shared" si="30"/>
        <v>421457.96737500001</v>
      </c>
      <c r="F296" s="15">
        <f t="shared" si="30"/>
        <v>554620.04237500008</v>
      </c>
      <c r="G296" s="15">
        <f t="shared" si="30"/>
        <v>687782.11737500003</v>
      </c>
      <c r="H296" s="15">
        <f t="shared" si="30"/>
        <v>820944.19237499975</v>
      </c>
      <c r="I296" s="15">
        <f t="shared" si="30"/>
        <v>954106.26737499994</v>
      </c>
      <c r="J296" s="15">
        <f t="shared" si="30"/>
        <v>1087268.3423749998</v>
      </c>
      <c r="K296" s="27">
        <f>노령연금!B295</f>
        <v>3150000</v>
      </c>
      <c r="L296" s="31"/>
      <c r="M296" s="31"/>
      <c r="N296" s="31"/>
      <c r="O296" s="31"/>
      <c r="P296" s="31"/>
      <c r="Q296" s="31"/>
      <c r="R296" s="31"/>
    </row>
    <row r="297" spans="3:18" ht="30" customHeight="1">
      <c r="C297" s="14">
        <f>노령연금!B296</f>
        <v>3160000</v>
      </c>
      <c r="D297" s="15">
        <f t="shared" si="30"/>
        <v>288503.61218749994</v>
      </c>
      <c r="E297" s="15">
        <f t="shared" si="30"/>
        <v>422249.21737500001</v>
      </c>
      <c r="F297" s="15">
        <f t="shared" si="30"/>
        <v>555661.29237500008</v>
      </c>
      <c r="G297" s="15">
        <f t="shared" si="30"/>
        <v>689073.36737500003</v>
      </c>
      <c r="H297" s="15">
        <f t="shared" si="30"/>
        <v>822485.44237499975</v>
      </c>
      <c r="I297" s="15">
        <f t="shared" si="30"/>
        <v>955897.51737499994</v>
      </c>
      <c r="J297" s="15">
        <f t="shared" si="30"/>
        <v>1089309.5923749998</v>
      </c>
      <c r="K297" s="27">
        <f>노령연금!B296</f>
        <v>3160000</v>
      </c>
      <c r="L297" s="31"/>
      <c r="M297" s="31"/>
      <c r="N297" s="31"/>
      <c r="O297" s="31"/>
      <c r="P297" s="31"/>
      <c r="Q297" s="31"/>
      <c r="R297" s="31"/>
    </row>
    <row r="298" spans="3:18" ht="30" customHeight="1">
      <c r="C298" s="14">
        <f>노령연금!B297</f>
        <v>3170000</v>
      </c>
      <c r="D298" s="15">
        <f t="shared" si="30"/>
        <v>289044.23718749994</v>
      </c>
      <c r="E298" s="15">
        <f t="shared" si="30"/>
        <v>423040.46737500001</v>
      </c>
      <c r="F298" s="15">
        <f t="shared" si="30"/>
        <v>556702.54237500008</v>
      </c>
      <c r="G298" s="15">
        <f t="shared" si="30"/>
        <v>690364.61737500003</v>
      </c>
      <c r="H298" s="15">
        <f t="shared" si="30"/>
        <v>824026.69237499975</v>
      </c>
      <c r="I298" s="15">
        <f t="shared" si="30"/>
        <v>957688.76737499982</v>
      </c>
      <c r="J298" s="15">
        <f t="shared" si="30"/>
        <v>1091350.8423749998</v>
      </c>
      <c r="K298" s="27">
        <f>노령연금!B297</f>
        <v>3170000</v>
      </c>
      <c r="L298" s="31"/>
      <c r="M298" s="31"/>
      <c r="N298" s="31"/>
      <c r="O298" s="31"/>
      <c r="P298" s="31"/>
      <c r="Q298" s="31"/>
      <c r="R298" s="31"/>
    </row>
    <row r="299" spans="3:18" ht="30" customHeight="1">
      <c r="C299" s="14">
        <f>노령연금!B298</f>
        <v>3180000</v>
      </c>
      <c r="D299" s="15">
        <f t="shared" ref="D299:J308" si="31">(($D$431*($C$6+$C299)*E$431/E$443)+($D$432*($C$6+$C299)*E$432/E$443)+($D$433*($C$6+$C299)*E$433/E$443)+($D$434*($C$6+$C299)*E$434/E$443)+($D$435*($C$6+$C299)*E$435/E$443)+($D$436*($C$6+$C299)*E$436/E$443)+($D$437*($C$6+$C299)*E$437/E$443)+($D$438*($C$6+$C299)*E$438/E$443)+($D$439*($C$6+$C299)*E$439/E$443)+($D$440*($C$6+$C299)*E$440/E$443)+($D$441*($C$6+$C299)*E$441/E$443)+($D$442*($C$6+$C299)*E$442/E$443))*E$443*12/240/12</f>
        <v>289584.86218749994</v>
      </c>
      <c r="E299" s="15">
        <f t="shared" si="31"/>
        <v>423831.71737500001</v>
      </c>
      <c r="F299" s="15">
        <f t="shared" si="31"/>
        <v>557743.79237500008</v>
      </c>
      <c r="G299" s="15">
        <f t="shared" si="31"/>
        <v>691655.86737500003</v>
      </c>
      <c r="H299" s="15">
        <f t="shared" si="31"/>
        <v>825567.94237499975</v>
      </c>
      <c r="I299" s="15">
        <f t="shared" si="31"/>
        <v>959480.01737499994</v>
      </c>
      <c r="J299" s="15">
        <f t="shared" si="31"/>
        <v>1093392.0923749998</v>
      </c>
      <c r="K299" s="27">
        <f>노령연금!B298</f>
        <v>3180000</v>
      </c>
      <c r="L299" s="31"/>
      <c r="M299" s="31"/>
      <c r="N299" s="31"/>
      <c r="O299" s="31"/>
      <c r="P299" s="31"/>
      <c r="Q299" s="31"/>
      <c r="R299" s="31"/>
    </row>
    <row r="300" spans="3:18" ht="30" customHeight="1">
      <c r="C300" s="14">
        <f>노령연금!B299</f>
        <v>3190000</v>
      </c>
      <c r="D300" s="15">
        <f t="shared" si="31"/>
        <v>290125.48718749994</v>
      </c>
      <c r="E300" s="15">
        <f t="shared" si="31"/>
        <v>424622.96737500001</v>
      </c>
      <c r="F300" s="15">
        <f t="shared" si="31"/>
        <v>558785.04237500008</v>
      </c>
      <c r="G300" s="15">
        <f t="shared" si="31"/>
        <v>692947.11737500003</v>
      </c>
      <c r="H300" s="15">
        <f t="shared" si="31"/>
        <v>827109.19237499975</v>
      </c>
      <c r="I300" s="15">
        <f t="shared" si="31"/>
        <v>961271.26737499982</v>
      </c>
      <c r="J300" s="15">
        <f t="shared" si="31"/>
        <v>1095433.3423749998</v>
      </c>
      <c r="K300" s="27">
        <f>노령연금!B299</f>
        <v>3190000</v>
      </c>
      <c r="L300" s="31"/>
      <c r="M300" s="31"/>
      <c r="N300" s="31"/>
      <c r="O300" s="31"/>
      <c r="P300" s="31"/>
      <c r="Q300" s="31"/>
      <c r="R300" s="31"/>
    </row>
    <row r="301" spans="3:18" ht="30" customHeight="1">
      <c r="C301" s="14">
        <f>노령연금!B300</f>
        <v>3200000</v>
      </c>
      <c r="D301" s="15">
        <f t="shared" si="31"/>
        <v>290666.11218749994</v>
      </c>
      <c r="E301" s="15">
        <f t="shared" si="31"/>
        <v>425414.21737500001</v>
      </c>
      <c r="F301" s="15">
        <f t="shared" si="31"/>
        <v>559826.29237500008</v>
      </c>
      <c r="G301" s="15">
        <f t="shared" si="31"/>
        <v>694238.36737500003</v>
      </c>
      <c r="H301" s="15">
        <f t="shared" si="31"/>
        <v>828650.44237499975</v>
      </c>
      <c r="I301" s="15">
        <f t="shared" si="31"/>
        <v>963062.51737499994</v>
      </c>
      <c r="J301" s="15">
        <f t="shared" si="31"/>
        <v>1097474.5923749998</v>
      </c>
      <c r="K301" s="27">
        <f>노령연금!B300</f>
        <v>3200000</v>
      </c>
      <c r="L301" s="31"/>
      <c r="M301" s="31"/>
      <c r="N301" s="31"/>
      <c r="O301" s="31"/>
      <c r="P301" s="31"/>
      <c r="Q301" s="31"/>
      <c r="R301" s="31"/>
    </row>
    <row r="302" spans="3:18" ht="30" customHeight="1">
      <c r="C302" s="14">
        <f>노령연금!B301</f>
        <v>3210000</v>
      </c>
      <c r="D302" s="15">
        <f t="shared" si="31"/>
        <v>291206.73718749994</v>
      </c>
      <c r="E302" s="15">
        <f t="shared" si="31"/>
        <v>426205.46737500001</v>
      </c>
      <c r="F302" s="15">
        <f t="shared" si="31"/>
        <v>560867.54237500008</v>
      </c>
      <c r="G302" s="15">
        <f t="shared" si="31"/>
        <v>695529.61737500003</v>
      </c>
      <c r="H302" s="15">
        <f t="shared" si="31"/>
        <v>830191.69237499975</v>
      </c>
      <c r="I302" s="15">
        <f t="shared" si="31"/>
        <v>964853.76737499994</v>
      </c>
      <c r="J302" s="15">
        <f t="shared" si="31"/>
        <v>1099515.8423749998</v>
      </c>
      <c r="K302" s="27">
        <f>노령연금!B301</f>
        <v>3210000</v>
      </c>
      <c r="L302" s="31"/>
      <c r="M302" s="31"/>
      <c r="N302" s="31"/>
      <c r="O302" s="31"/>
      <c r="P302" s="31"/>
      <c r="Q302" s="31"/>
      <c r="R302" s="31"/>
    </row>
    <row r="303" spans="3:18" ht="30" customHeight="1">
      <c r="C303" s="14">
        <f>노령연금!B302</f>
        <v>3220000</v>
      </c>
      <c r="D303" s="15">
        <f t="shared" si="31"/>
        <v>291747.36218749994</v>
      </c>
      <c r="E303" s="15">
        <f t="shared" si="31"/>
        <v>426996.71737500001</v>
      </c>
      <c r="F303" s="15">
        <f t="shared" si="31"/>
        <v>561908.79237500008</v>
      </c>
      <c r="G303" s="15">
        <f t="shared" si="31"/>
        <v>696820.86737500003</v>
      </c>
      <c r="H303" s="15">
        <f t="shared" si="31"/>
        <v>831732.94237499975</v>
      </c>
      <c r="I303" s="15">
        <f t="shared" si="31"/>
        <v>966645.01737499994</v>
      </c>
      <c r="J303" s="15">
        <f t="shared" si="31"/>
        <v>1101557.0923749998</v>
      </c>
      <c r="K303" s="27">
        <f>노령연금!B302</f>
        <v>3220000</v>
      </c>
      <c r="L303" s="31"/>
      <c r="M303" s="31"/>
      <c r="N303" s="31"/>
      <c r="O303" s="31"/>
      <c r="P303" s="31"/>
      <c r="Q303" s="31"/>
      <c r="R303" s="31"/>
    </row>
    <row r="304" spans="3:18" ht="30" customHeight="1">
      <c r="C304" s="14">
        <f>노령연금!B303</f>
        <v>3230000</v>
      </c>
      <c r="D304" s="15">
        <f t="shared" si="31"/>
        <v>292287.98718749994</v>
      </c>
      <c r="E304" s="15">
        <f t="shared" si="31"/>
        <v>427787.96737500001</v>
      </c>
      <c r="F304" s="15">
        <f t="shared" si="31"/>
        <v>562950.04237500008</v>
      </c>
      <c r="G304" s="15">
        <f t="shared" si="31"/>
        <v>698112.11737500003</v>
      </c>
      <c r="H304" s="15">
        <f t="shared" si="31"/>
        <v>833274.19237499975</v>
      </c>
      <c r="I304" s="15">
        <f t="shared" si="31"/>
        <v>968436.26737499994</v>
      </c>
      <c r="J304" s="15">
        <f t="shared" si="31"/>
        <v>1103598.3423749998</v>
      </c>
      <c r="K304" s="27">
        <f>노령연금!B303</f>
        <v>3230000</v>
      </c>
      <c r="L304" s="31"/>
      <c r="M304" s="31"/>
      <c r="N304" s="31"/>
      <c r="O304" s="31"/>
      <c r="P304" s="31"/>
      <c r="Q304" s="31"/>
      <c r="R304" s="31"/>
    </row>
    <row r="305" spans="3:18" ht="30" customHeight="1">
      <c r="C305" s="14">
        <f>노령연금!B304</f>
        <v>3240000</v>
      </c>
      <c r="D305" s="15">
        <f t="shared" si="31"/>
        <v>292828.61218749994</v>
      </c>
      <c r="E305" s="15">
        <f t="shared" si="31"/>
        <v>428579.21737500001</v>
      </c>
      <c r="F305" s="15">
        <f t="shared" si="31"/>
        <v>563991.29237500008</v>
      </c>
      <c r="G305" s="15">
        <f t="shared" si="31"/>
        <v>699403.36737499991</v>
      </c>
      <c r="H305" s="15">
        <f t="shared" si="31"/>
        <v>834815.44237499975</v>
      </c>
      <c r="I305" s="15">
        <f t="shared" si="31"/>
        <v>970227.51737499982</v>
      </c>
      <c r="J305" s="15">
        <f t="shared" si="31"/>
        <v>1105639.5923749998</v>
      </c>
      <c r="K305" s="27">
        <f>노령연금!B304</f>
        <v>3240000</v>
      </c>
      <c r="L305" s="31"/>
      <c r="M305" s="31"/>
      <c r="N305" s="31"/>
      <c r="O305" s="31"/>
      <c r="P305" s="31"/>
      <c r="Q305" s="31"/>
      <c r="R305" s="31"/>
    </row>
    <row r="306" spans="3:18" ht="30" customHeight="1">
      <c r="C306" s="14">
        <f>노령연금!B305</f>
        <v>3250000</v>
      </c>
      <c r="D306" s="15">
        <f t="shared" si="31"/>
        <v>293369.23718749994</v>
      </c>
      <c r="E306" s="15">
        <f t="shared" si="31"/>
        <v>429370.46737500001</v>
      </c>
      <c r="F306" s="15">
        <f t="shared" si="31"/>
        <v>565032.54237500008</v>
      </c>
      <c r="G306" s="15">
        <f t="shared" si="31"/>
        <v>700694.61737499991</v>
      </c>
      <c r="H306" s="15">
        <f t="shared" si="31"/>
        <v>836356.69237499975</v>
      </c>
      <c r="I306" s="15">
        <f t="shared" si="31"/>
        <v>972018.76737499994</v>
      </c>
      <c r="J306" s="15">
        <f t="shared" si="31"/>
        <v>1107680.8423749998</v>
      </c>
      <c r="K306" s="27">
        <f>노령연금!B305</f>
        <v>3250000</v>
      </c>
      <c r="L306" s="31"/>
      <c r="M306" s="31"/>
      <c r="N306" s="31"/>
      <c r="O306" s="31"/>
      <c r="P306" s="31"/>
      <c r="Q306" s="31"/>
      <c r="R306" s="31"/>
    </row>
    <row r="307" spans="3:18" ht="30" customHeight="1">
      <c r="C307" s="14">
        <f>노령연금!B306</f>
        <v>3260000</v>
      </c>
      <c r="D307" s="15">
        <f t="shared" si="31"/>
        <v>293909.86218749994</v>
      </c>
      <c r="E307" s="15">
        <f t="shared" si="31"/>
        <v>430161.71737500001</v>
      </c>
      <c r="F307" s="15">
        <f t="shared" si="31"/>
        <v>566073.79237500008</v>
      </c>
      <c r="G307" s="15">
        <f t="shared" si="31"/>
        <v>701985.86737499991</v>
      </c>
      <c r="H307" s="15">
        <f t="shared" si="31"/>
        <v>837897.94237499975</v>
      </c>
      <c r="I307" s="15">
        <f t="shared" si="31"/>
        <v>973810.01737499982</v>
      </c>
      <c r="J307" s="15">
        <f t="shared" si="31"/>
        <v>1109722.0923749998</v>
      </c>
      <c r="K307" s="27">
        <f>노령연금!B306</f>
        <v>3260000</v>
      </c>
      <c r="L307" s="31"/>
      <c r="M307" s="31"/>
      <c r="N307" s="31"/>
      <c r="O307" s="31"/>
      <c r="P307" s="31"/>
      <c r="Q307" s="31"/>
      <c r="R307" s="31"/>
    </row>
    <row r="308" spans="3:18" ht="30" customHeight="1">
      <c r="C308" s="14">
        <f>노령연금!B307</f>
        <v>3270000</v>
      </c>
      <c r="D308" s="15">
        <f t="shared" si="31"/>
        <v>294450.48718749994</v>
      </c>
      <c r="E308" s="15">
        <f t="shared" si="31"/>
        <v>430952.96737500001</v>
      </c>
      <c r="F308" s="15">
        <f t="shared" si="31"/>
        <v>567115.04237500008</v>
      </c>
      <c r="G308" s="15">
        <f t="shared" si="31"/>
        <v>703277.11737499991</v>
      </c>
      <c r="H308" s="15">
        <f t="shared" si="31"/>
        <v>839439.19237499975</v>
      </c>
      <c r="I308" s="15">
        <f t="shared" si="31"/>
        <v>975601.26737499994</v>
      </c>
      <c r="J308" s="15">
        <f t="shared" si="31"/>
        <v>1111763.3423749998</v>
      </c>
      <c r="K308" s="27">
        <f>노령연금!B307</f>
        <v>3270000</v>
      </c>
      <c r="L308" s="31"/>
      <c r="M308" s="31"/>
      <c r="N308" s="31"/>
      <c r="O308" s="31"/>
      <c r="P308" s="31"/>
      <c r="Q308" s="31"/>
      <c r="R308" s="31"/>
    </row>
    <row r="309" spans="3:18" ht="30" customHeight="1">
      <c r="C309" s="14">
        <f>노령연금!B308</f>
        <v>3280000</v>
      </c>
      <c r="D309" s="15">
        <f t="shared" ref="D309:J318" si="32">(($D$431*($C$6+$C309)*E$431/E$443)+($D$432*($C$6+$C309)*E$432/E$443)+($D$433*($C$6+$C309)*E$433/E$443)+($D$434*($C$6+$C309)*E$434/E$443)+($D$435*($C$6+$C309)*E$435/E$443)+($D$436*($C$6+$C309)*E$436/E$443)+($D$437*($C$6+$C309)*E$437/E$443)+($D$438*($C$6+$C309)*E$438/E$443)+($D$439*($C$6+$C309)*E$439/E$443)+($D$440*($C$6+$C309)*E$440/E$443)+($D$441*($C$6+$C309)*E$441/E$443)+($D$442*($C$6+$C309)*E$442/E$443))*E$443*12/240/12</f>
        <v>294991.11218749994</v>
      </c>
      <c r="E309" s="15">
        <f t="shared" si="32"/>
        <v>431744.21737500001</v>
      </c>
      <c r="F309" s="15">
        <f t="shared" si="32"/>
        <v>568156.29237500008</v>
      </c>
      <c r="G309" s="15">
        <f t="shared" si="32"/>
        <v>704568.36737499991</v>
      </c>
      <c r="H309" s="15">
        <f t="shared" si="32"/>
        <v>840980.44237499975</v>
      </c>
      <c r="I309" s="15">
        <f t="shared" si="32"/>
        <v>977392.51737499994</v>
      </c>
      <c r="J309" s="15">
        <f t="shared" si="32"/>
        <v>1113804.5923749998</v>
      </c>
      <c r="K309" s="27">
        <f>노령연금!B308</f>
        <v>3280000</v>
      </c>
      <c r="L309" s="31"/>
      <c r="M309" s="31"/>
      <c r="N309" s="31"/>
      <c r="O309" s="31"/>
      <c r="P309" s="31"/>
      <c r="Q309" s="31"/>
      <c r="R309" s="31"/>
    </row>
    <row r="310" spans="3:18" ht="30" customHeight="1">
      <c r="C310" s="14">
        <f>노령연금!B309</f>
        <v>3290000</v>
      </c>
      <c r="D310" s="15">
        <f t="shared" si="32"/>
        <v>295531.73718749994</v>
      </c>
      <c r="E310" s="15">
        <f t="shared" si="32"/>
        <v>432535.46737500001</v>
      </c>
      <c r="F310" s="15">
        <f t="shared" si="32"/>
        <v>569197.54237500008</v>
      </c>
      <c r="G310" s="15">
        <f t="shared" si="32"/>
        <v>705859.61737499991</v>
      </c>
      <c r="H310" s="15">
        <f t="shared" si="32"/>
        <v>842521.69237499975</v>
      </c>
      <c r="I310" s="15">
        <f t="shared" si="32"/>
        <v>979183.76737499994</v>
      </c>
      <c r="J310" s="15">
        <f t="shared" si="32"/>
        <v>1115845.8423749998</v>
      </c>
      <c r="K310" s="27">
        <f>노령연금!B309</f>
        <v>3290000</v>
      </c>
      <c r="L310" s="31"/>
      <c r="M310" s="31"/>
      <c r="N310" s="31"/>
      <c r="O310" s="31"/>
      <c r="P310" s="31"/>
      <c r="Q310" s="31"/>
      <c r="R310" s="31"/>
    </row>
    <row r="311" spans="3:18" ht="30" customHeight="1">
      <c r="C311" s="14">
        <f>노령연금!B310</f>
        <v>3300000</v>
      </c>
      <c r="D311" s="15">
        <f t="shared" si="32"/>
        <v>296072.36218749994</v>
      </c>
      <c r="E311" s="15">
        <f t="shared" si="32"/>
        <v>433326.71737500001</v>
      </c>
      <c r="F311" s="15">
        <f t="shared" si="32"/>
        <v>570238.79237500008</v>
      </c>
      <c r="G311" s="15">
        <f t="shared" si="32"/>
        <v>707150.86737499991</v>
      </c>
      <c r="H311" s="15">
        <f t="shared" si="32"/>
        <v>844062.94237499975</v>
      </c>
      <c r="I311" s="15">
        <f t="shared" si="32"/>
        <v>980975.01737499994</v>
      </c>
      <c r="J311" s="15">
        <f t="shared" si="32"/>
        <v>1117887.0923749998</v>
      </c>
      <c r="K311" s="27">
        <f>노령연금!B310</f>
        <v>3300000</v>
      </c>
      <c r="L311" s="31"/>
      <c r="M311" s="31"/>
      <c r="N311" s="31"/>
      <c r="O311" s="31"/>
      <c r="P311" s="31"/>
      <c r="Q311" s="31"/>
      <c r="R311" s="31"/>
    </row>
    <row r="312" spans="3:18" ht="30" customHeight="1">
      <c r="C312" s="14">
        <f>노령연금!B311</f>
        <v>3310000</v>
      </c>
      <c r="D312" s="15">
        <f t="shared" si="32"/>
        <v>296612.98718749994</v>
      </c>
      <c r="E312" s="15">
        <f t="shared" si="32"/>
        <v>434117.96737500001</v>
      </c>
      <c r="F312" s="15">
        <f t="shared" si="32"/>
        <v>571280.04237500008</v>
      </c>
      <c r="G312" s="15">
        <f t="shared" si="32"/>
        <v>708442.11737499991</v>
      </c>
      <c r="H312" s="15">
        <f t="shared" si="32"/>
        <v>845604.19237499975</v>
      </c>
      <c r="I312" s="15">
        <f t="shared" si="32"/>
        <v>982766.26737499982</v>
      </c>
      <c r="J312" s="15">
        <f t="shared" si="32"/>
        <v>1119928.3423749998</v>
      </c>
      <c r="K312" s="27">
        <f>노령연금!B311</f>
        <v>3310000</v>
      </c>
      <c r="L312" s="31"/>
      <c r="M312" s="31"/>
      <c r="N312" s="31"/>
      <c r="O312" s="31"/>
      <c r="P312" s="31"/>
      <c r="Q312" s="31"/>
      <c r="R312" s="31"/>
    </row>
    <row r="313" spans="3:18" ht="30" customHeight="1">
      <c r="C313" s="14">
        <f>노령연금!B312</f>
        <v>3320000</v>
      </c>
      <c r="D313" s="15">
        <f t="shared" si="32"/>
        <v>297153.61218749994</v>
      </c>
      <c r="E313" s="15">
        <f t="shared" si="32"/>
        <v>434909.21737500001</v>
      </c>
      <c r="F313" s="15">
        <f t="shared" si="32"/>
        <v>572321.29237500008</v>
      </c>
      <c r="G313" s="15">
        <f t="shared" si="32"/>
        <v>709733.36737499991</v>
      </c>
      <c r="H313" s="15">
        <f t="shared" si="32"/>
        <v>847145.44237499975</v>
      </c>
      <c r="I313" s="15">
        <f t="shared" si="32"/>
        <v>984557.51737499994</v>
      </c>
      <c r="J313" s="15">
        <f t="shared" si="32"/>
        <v>1121969.5923749998</v>
      </c>
      <c r="K313" s="27">
        <f>노령연금!B312</f>
        <v>3320000</v>
      </c>
      <c r="L313" s="31"/>
      <c r="M313" s="31"/>
      <c r="N313" s="31"/>
      <c r="O313" s="31"/>
      <c r="P313" s="31"/>
      <c r="Q313" s="31"/>
      <c r="R313" s="31"/>
    </row>
    <row r="314" spans="3:18" ht="30" customHeight="1">
      <c r="C314" s="14">
        <f>노령연금!B313</f>
        <v>3330000</v>
      </c>
      <c r="D314" s="15">
        <f t="shared" si="32"/>
        <v>297694.23718749994</v>
      </c>
      <c r="E314" s="15">
        <f t="shared" si="32"/>
        <v>435700.46737500001</v>
      </c>
      <c r="F314" s="15">
        <f t="shared" si="32"/>
        <v>573362.54237500008</v>
      </c>
      <c r="G314" s="15">
        <f t="shared" si="32"/>
        <v>711024.61737499991</v>
      </c>
      <c r="H314" s="15">
        <f t="shared" si="32"/>
        <v>848686.69237499975</v>
      </c>
      <c r="I314" s="15">
        <f t="shared" si="32"/>
        <v>986348.76737499982</v>
      </c>
      <c r="J314" s="15">
        <f t="shared" si="32"/>
        <v>1124010.8423749998</v>
      </c>
      <c r="K314" s="27">
        <f>노령연금!B313</f>
        <v>3330000</v>
      </c>
      <c r="L314" s="31"/>
      <c r="M314" s="31"/>
      <c r="N314" s="31"/>
      <c r="O314" s="31"/>
      <c r="P314" s="31"/>
      <c r="Q314" s="31"/>
      <c r="R314" s="31"/>
    </row>
    <row r="315" spans="3:18" ht="30" customHeight="1">
      <c r="C315" s="14">
        <f>노령연금!B314</f>
        <v>3340000</v>
      </c>
      <c r="D315" s="15">
        <f t="shared" si="32"/>
        <v>298234.86218749994</v>
      </c>
      <c r="E315" s="15">
        <f t="shared" si="32"/>
        <v>436491.71737500001</v>
      </c>
      <c r="F315" s="15">
        <f t="shared" si="32"/>
        <v>574403.79237500008</v>
      </c>
      <c r="G315" s="15">
        <f t="shared" si="32"/>
        <v>712315.86737499991</v>
      </c>
      <c r="H315" s="15">
        <f t="shared" si="32"/>
        <v>850227.94237499975</v>
      </c>
      <c r="I315" s="15">
        <f t="shared" si="32"/>
        <v>988140.01737499994</v>
      </c>
      <c r="J315" s="15">
        <f t="shared" si="32"/>
        <v>1126052.0923749998</v>
      </c>
      <c r="K315" s="27">
        <f>노령연금!B314</f>
        <v>3340000</v>
      </c>
      <c r="L315" s="31"/>
      <c r="M315" s="31"/>
      <c r="N315" s="31"/>
      <c r="O315" s="31"/>
      <c r="P315" s="31"/>
      <c r="Q315" s="31"/>
      <c r="R315" s="31"/>
    </row>
    <row r="316" spans="3:18" ht="30" customHeight="1">
      <c r="C316" s="14">
        <f>노령연금!B315</f>
        <v>3350000</v>
      </c>
      <c r="D316" s="15">
        <f t="shared" si="32"/>
        <v>298775.48718749994</v>
      </c>
      <c r="E316" s="15">
        <f t="shared" si="32"/>
        <v>437282.96737500001</v>
      </c>
      <c r="F316" s="15">
        <f t="shared" si="32"/>
        <v>575445.04237500008</v>
      </c>
      <c r="G316" s="15">
        <f t="shared" si="32"/>
        <v>713607.11737499991</v>
      </c>
      <c r="H316" s="15">
        <f t="shared" si="32"/>
        <v>851769.19237499998</v>
      </c>
      <c r="I316" s="15">
        <f t="shared" si="32"/>
        <v>989931.26737499994</v>
      </c>
      <c r="J316" s="15">
        <f t="shared" si="32"/>
        <v>1128093.3423749998</v>
      </c>
      <c r="K316" s="27">
        <f>노령연금!B315</f>
        <v>3350000</v>
      </c>
      <c r="L316" s="31"/>
      <c r="M316" s="31"/>
      <c r="N316" s="31"/>
      <c r="O316" s="31"/>
      <c r="P316" s="31"/>
      <c r="Q316" s="31"/>
      <c r="R316" s="31"/>
    </row>
    <row r="317" spans="3:18" ht="30" customHeight="1">
      <c r="C317" s="14">
        <f>노령연금!B316</f>
        <v>3360000</v>
      </c>
      <c r="D317" s="15">
        <f t="shared" si="32"/>
        <v>299316.11218749994</v>
      </c>
      <c r="E317" s="15">
        <f t="shared" si="32"/>
        <v>438074.21737500001</v>
      </c>
      <c r="F317" s="15">
        <f t="shared" si="32"/>
        <v>576486.29237500008</v>
      </c>
      <c r="G317" s="15">
        <f t="shared" si="32"/>
        <v>714898.36737499991</v>
      </c>
      <c r="H317" s="15">
        <f t="shared" si="32"/>
        <v>853310.44237499998</v>
      </c>
      <c r="I317" s="15">
        <f t="shared" si="32"/>
        <v>991722.51737499994</v>
      </c>
      <c r="J317" s="15">
        <f t="shared" si="32"/>
        <v>1130134.5923749998</v>
      </c>
      <c r="K317" s="27">
        <f>노령연금!B316</f>
        <v>3360000</v>
      </c>
      <c r="L317" s="31"/>
      <c r="M317" s="31"/>
      <c r="N317" s="31"/>
      <c r="O317" s="31"/>
      <c r="P317" s="31"/>
      <c r="Q317" s="31"/>
      <c r="R317" s="31"/>
    </row>
    <row r="318" spans="3:18" ht="30" customHeight="1">
      <c r="C318" s="14">
        <f>노령연금!B317</f>
        <v>3370000</v>
      </c>
      <c r="D318" s="15">
        <f t="shared" si="32"/>
        <v>299856.73718749994</v>
      </c>
      <c r="E318" s="15">
        <f t="shared" si="32"/>
        <v>438865.46737500001</v>
      </c>
      <c r="F318" s="15">
        <f t="shared" si="32"/>
        <v>577527.54237500008</v>
      </c>
      <c r="G318" s="15">
        <f t="shared" si="32"/>
        <v>716189.61737499991</v>
      </c>
      <c r="H318" s="15">
        <f t="shared" si="32"/>
        <v>854851.69237499998</v>
      </c>
      <c r="I318" s="15">
        <f t="shared" si="32"/>
        <v>993513.76737499994</v>
      </c>
      <c r="J318" s="15">
        <f t="shared" si="32"/>
        <v>1132175.8423749998</v>
      </c>
      <c r="K318" s="27">
        <f>노령연금!B317</f>
        <v>3370000</v>
      </c>
      <c r="L318" s="31"/>
      <c r="M318" s="31"/>
      <c r="N318" s="31"/>
      <c r="O318" s="31"/>
      <c r="P318" s="31"/>
      <c r="Q318" s="31"/>
      <c r="R318" s="31"/>
    </row>
    <row r="319" spans="3:18" ht="30" customHeight="1">
      <c r="C319" s="14">
        <f>노령연금!B318</f>
        <v>3380000</v>
      </c>
      <c r="D319" s="15">
        <f t="shared" ref="D319:J328" si="33">(($D$431*($C$6+$C319)*E$431/E$443)+($D$432*($C$6+$C319)*E$432/E$443)+($D$433*($C$6+$C319)*E$433/E$443)+($D$434*($C$6+$C319)*E$434/E$443)+($D$435*($C$6+$C319)*E$435/E$443)+($D$436*($C$6+$C319)*E$436/E$443)+($D$437*($C$6+$C319)*E$437/E$443)+($D$438*($C$6+$C319)*E$438/E$443)+($D$439*($C$6+$C319)*E$439/E$443)+($D$440*($C$6+$C319)*E$440/E$443)+($D$441*($C$6+$C319)*E$441/E$443)+($D$442*($C$6+$C319)*E$442/E$443))*E$443*12/240/12</f>
        <v>300397.36218749994</v>
      </c>
      <c r="E319" s="15">
        <f t="shared" si="33"/>
        <v>439656.71737500001</v>
      </c>
      <c r="F319" s="15">
        <f t="shared" si="33"/>
        <v>578568.79237500008</v>
      </c>
      <c r="G319" s="15">
        <f t="shared" si="33"/>
        <v>717480.86737499991</v>
      </c>
      <c r="H319" s="15">
        <f t="shared" si="33"/>
        <v>856392.94237499998</v>
      </c>
      <c r="I319" s="15">
        <f t="shared" si="33"/>
        <v>995305.01737499982</v>
      </c>
      <c r="J319" s="15">
        <f t="shared" si="33"/>
        <v>1134217.0923749998</v>
      </c>
      <c r="K319" s="27">
        <f>노령연금!B318</f>
        <v>3380000</v>
      </c>
      <c r="L319" s="31"/>
      <c r="M319" s="31"/>
      <c r="N319" s="31"/>
      <c r="O319" s="31"/>
      <c r="P319" s="31"/>
      <c r="Q319" s="31"/>
      <c r="R319" s="31"/>
    </row>
    <row r="320" spans="3:18" ht="30" customHeight="1">
      <c r="C320" s="14">
        <f>노령연금!B319</f>
        <v>3390000</v>
      </c>
      <c r="D320" s="15">
        <f t="shared" si="33"/>
        <v>300937.98718749994</v>
      </c>
      <c r="E320" s="15">
        <f t="shared" si="33"/>
        <v>440447.96737500001</v>
      </c>
      <c r="F320" s="15">
        <f t="shared" si="33"/>
        <v>579610.04237500008</v>
      </c>
      <c r="G320" s="15">
        <f t="shared" si="33"/>
        <v>718772.11737499991</v>
      </c>
      <c r="H320" s="15">
        <f t="shared" si="33"/>
        <v>857934.19237499998</v>
      </c>
      <c r="I320" s="15">
        <f t="shared" si="33"/>
        <v>997096.26737499994</v>
      </c>
      <c r="J320" s="15">
        <f t="shared" si="33"/>
        <v>1136258.3423749998</v>
      </c>
      <c r="K320" s="27">
        <f>노령연금!B319</f>
        <v>3390000</v>
      </c>
      <c r="L320" s="31"/>
      <c r="M320" s="31"/>
      <c r="N320" s="31"/>
      <c r="O320" s="31"/>
      <c r="P320" s="31"/>
      <c r="Q320" s="31"/>
      <c r="R320" s="31"/>
    </row>
    <row r="321" spans="3:18" ht="30" customHeight="1">
      <c r="C321" s="14">
        <f>노령연금!B320</f>
        <v>3400000</v>
      </c>
      <c r="D321" s="15">
        <f t="shared" si="33"/>
        <v>301478.61218749994</v>
      </c>
      <c r="E321" s="15">
        <f t="shared" si="33"/>
        <v>441239.21737500001</v>
      </c>
      <c r="F321" s="15">
        <f t="shared" si="33"/>
        <v>580651.29237500008</v>
      </c>
      <c r="G321" s="15">
        <f t="shared" si="33"/>
        <v>720063.36737499991</v>
      </c>
      <c r="H321" s="15">
        <f t="shared" si="33"/>
        <v>859475.44237499998</v>
      </c>
      <c r="I321" s="15">
        <f t="shared" si="33"/>
        <v>998887.51737499982</v>
      </c>
      <c r="J321" s="15">
        <f t="shared" si="33"/>
        <v>1138299.5923749998</v>
      </c>
      <c r="K321" s="27">
        <f>노령연금!B320</f>
        <v>3400000</v>
      </c>
      <c r="L321" s="31"/>
      <c r="M321" s="31"/>
      <c r="N321" s="31"/>
      <c r="O321" s="31"/>
      <c r="P321" s="31"/>
      <c r="Q321" s="31"/>
      <c r="R321" s="31"/>
    </row>
    <row r="322" spans="3:18" ht="30" customHeight="1">
      <c r="C322" s="14">
        <f>노령연금!B321</f>
        <v>3410000</v>
      </c>
      <c r="D322" s="15">
        <f t="shared" si="33"/>
        <v>302019.23718749994</v>
      </c>
      <c r="E322" s="15">
        <f t="shared" si="33"/>
        <v>442030.46737500001</v>
      </c>
      <c r="F322" s="15">
        <f t="shared" si="33"/>
        <v>581692.54237500008</v>
      </c>
      <c r="G322" s="15">
        <f t="shared" si="33"/>
        <v>721354.61737499991</v>
      </c>
      <c r="H322" s="15">
        <f t="shared" si="33"/>
        <v>861016.69237499998</v>
      </c>
      <c r="I322" s="15">
        <f t="shared" si="33"/>
        <v>1000678.7673749999</v>
      </c>
      <c r="J322" s="15">
        <f t="shared" si="33"/>
        <v>1140340.8423749998</v>
      </c>
      <c r="K322" s="27">
        <f>노령연금!B321</f>
        <v>3410000</v>
      </c>
      <c r="L322" s="31"/>
      <c r="M322" s="31"/>
      <c r="N322" s="31"/>
      <c r="O322" s="31"/>
      <c r="P322" s="31"/>
      <c r="Q322" s="31"/>
      <c r="R322" s="31"/>
    </row>
    <row r="323" spans="3:18" ht="30" customHeight="1">
      <c r="C323" s="14">
        <f>노령연금!B322</f>
        <v>3420000</v>
      </c>
      <c r="D323" s="15">
        <f t="shared" si="33"/>
        <v>302559.86218749994</v>
      </c>
      <c r="E323" s="15">
        <f t="shared" si="33"/>
        <v>442821.71737500001</v>
      </c>
      <c r="F323" s="15">
        <f t="shared" si="33"/>
        <v>582733.79237500008</v>
      </c>
      <c r="G323" s="15">
        <f t="shared" si="33"/>
        <v>722645.86737499991</v>
      </c>
      <c r="H323" s="15">
        <f t="shared" si="33"/>
        <v>862557.94237499998</v>
      </c>
      <c r="I323" s="15">
        <f t="shared" si="33"/>
        <v>1002470.0173749999</v>
      </c>
      <c r="J323" s="15">
        <f t="shared" si="33"/>
        <v>1142382.0923749998</v>
      </c>
      <c r="K323" s="27">
        <f>노령연금!B322</f>
        <v>3420000</v>
      </c>
      <c r="L323" s="31"/>
      <c r="M323" s="31"/>
      <c r="N323" s="31"/>
      <c r="O323" s="31"/>
      <c r="P323" s="31"/>
      <c r="Q323" s="31"/>
      <c r="R323" s="31"/>
    </row>
    <row r="324" spans="3:18" ht="30" customHeight="1">
      <c r="C324" s="14">
        <f>노령연금!B323</f>
        <v>3430000</v>
      </c>
      <c r="D324" s="15">
        <f t="shared" si="33"/>
        <v>303100.48718749994</v>
      </c>
      <c r="E324" s="15">
        <f t="shared" si="33"/>
        <v>443612.96737500001</v>
      </c>
      <c r="F324" s="15">
        <f t="shared" si="33"/>
        <v>583775.04237500008</v>
      </c>
      <c r="G324" s="15">
        <f t="shared" si="33"/>
        <v>723937.11737499991</v>
      </c>
      <c r="H324" s="15">
        <f t="shared" si="33"/>
        <v>864099.19237499998</v>
      </c>
      <c r="I324" s="15">
        <f t="shared" si="33"/>
        <v>1004261.2673749999</v>
      </c>
      <c r="J324" s="15">
        <f t="shared" si="33"/>
        <v>1144423.3423749998</v>
      </c>
      <c r="K324" s="27">
        <f>노령연금!B323</f>
        <v>3430000</v>
      </c>
      <c r="L324" s="31"/>
      <c r="M324" s="31"/>
      <c r="N324" s="31"/>
      <c r="O324" s="31"/>
      <c r="P324" s="31"/>
      <c r="Q324" s="31"/>
      <c r="R324" s="31"/>
    </row>
    <row r="325" spans="3:18" ht="30" customHeight="1">
      <c r="C325" s="14">
        <f>노령연금!B324</f>
        <v>3440000</v>
      </c>
      <c r="D325" s="15">
        <f t="shared" si="33"/>
        <v>303641.11218749994</v>
      </c>
      <c r="E325" s="15">
        <f t="shared" si="33"/>
        <v>444404.21737500001</v>
      </c>
      <c r="F325" s="15">
        <f t="shared" si="33"/>
        <v>584816.29237500008</v>
      </c>
      <c r="G325" s="15">
        <f t="shared" si="33"/>
        <v>725228.36737499991</v>
      </c>
      <c r="H325" s="15">
        <f t="shared" si="33"/>
        <v>865640.44237499998</v>
      </c>
      <c r="I325" s="15">
        <f t="shared" si="33"/>
        <v>1006052.5173749999</v>
      </c>
      <c r="J325" s="15">
        <f t="shared" si="33"/>
        <v>1146464.5923749998</v>
      </c>
      <c r="K325" s="27">
        <f>노령연금!B324</f>
        <v>3440000</v>
      </c>
      <c r="L325" s="31"/>
      <c r="M325" s="31"/>
      <c r="N325" s="31"/>
      <c r="O325" s="31"/>
      <c r="P325" s="31"/>
      <c r="Q325" s="31"/>
      <c r="R325" s="31"/>
    </row>
    <row r="326" spans="3:18" ht="30" customHeight="1">
      <c r="C326" s="14">
        <f>노령연금!B325</f>
        <v>3450000</v>
      </c>
      <c r="D326" s="15">
        <f t="shared" si="33"/>
        <v>304181.73718749994</v>
      </c>
      <c r="E326" s="15">
        <f t="shared" si="33"/>
        <v>445195.46737500001</v>
      </c>
      <c r="F326" s="15">
        <f t="shared" si="33"/>
        <v>585857.54237500008</v>
      </c>
      <c r="G326" s="15">
        <f t="shared" si="33"/>
        <v>726519.61737499991</v>
      </c>
      <c r="H326" s="15">
        <f t="shared" si="33"/>
        <v>867181.69237499998</v>
      </c>
      <c r="I326" s="15">
        <f t="shared" si="33"/>
        <v>1007843.7673749998</v>
      </c>
      <c r="J326" s="15">
        <f t="shared" si="33"/>
        <v>1148505.8423749998</v>
      </c>
      <c r="K326" s="27">
        <f>노령연금!B325</f>
        <v>3450000</v>
      </c>
      <c r="L326" s="31"/>
      <c r="M326" s="31"/>
      <c r="N326" s="31"/>
      <c r="O326" s="31"/>
      <c r="P326" s="31"/>
      <c r="Q326" s="31"/>
      <c r="R326" s="31"/>
    </row>
    <row r="327" spans="3:18" ht="30" customHeight="1">
      <c r="C327" s="14">
        <f>노령연금!B326</f>
        <v>3460000</v>
      </c>
      <c r="D327" s="15">
        <f t="shared" si="33"/>
        <v>304722.36218749994</v>
      </c>
      <c r="E327" s="15">
        <f t="shared" si="33"/>
        <v>445986.71737500001</v>
      </c>
      <c r="F327" s="15">
        <f t="shared" si="33"/>
        <v>586898.79237500008</v>
      </c>
      <c r="G327" s="15">
        <f t="shared" si="33"/>
        <v>727810.86737499991</v>
      </c>
      <c r="H327" s="15">
        <f t="shared" si="33"/>
        <v>868722.94237499998</v>
      </c>
      <c r="I327" s="15">
        <f t="shared" si="33"/>
        <v>1009635.0173749999</v>
      </c>
      <c r="J327" s="15">
        <f t="shared" si="33"/>
        <v>1150547.0923749998</v>
      </c>
      <c r="K327" s="27">
        <f>노령연금!B326</f>
        <v>3460000</v>
      </c>
      <c r="L327" s="31"/>
      <c r="M327" s="31"/>
      <c r="N327" s="31"/>
      <c r="O327" s="31"/>
      <c r="P327" s="31"/>
      <c r="Q327" s="31"/>
      <c r="R327" s="31"/>
    </row>
    <row r="328" spans="3:18" ht="30" customHeight="1">
      <c r="C328" s="14">
        <f>노령연금!B327</f>
        <v>3470000</v>
      </c>
      <c r="D328" s="15">
        <f t="shared" si="33"/>
        <v>305262.98718749994</v>
      </c>
      <c r="E328" s="15">
        <f t="shared" si="33"/>
        <v>446777.96737500001</v>
      </c>
      <c r="F328" s="15">
        <f t="shared" si="33"/>
        <v>587940.04237500008</v>
      </c>
      <c r="G328" s="15">
        <f t="shared" si="33"/>
        <v>729102.11737499991</v>
      </c>
      <c r="H328" s="15">
        <f t="shared" si="33"/>
        <v>870264.19237499998</v>
      </c>
      <c r="I328" s="15">
        <f t="shared" si="33"/>
        <v>1011426.2673749998</v>
      </c>
      <c r="J328" s="15">
        <f t="shared" si="33"/>
        <v>1152588.3423749998</v>
      </c>
      <c r="K328" s="27">
        <f>노령연금!B327</f>
        <v>3470000</v>
      </c>
      <c r="L328" s="31"/>
      <c r="M328" s="31"/>
      <c r="N328" s="31"/>
      <c r="O328" s="31"/>
      <c r="P328" s="31"/>
      <c r="Q328" s="31"/>
      <c r="R328" s="31"/>
    </row>
    <row r="329" spans="3:18" ht="30" customHeight="1">
      <c r="C329" s="14">
        <f>노령연금!B328</f>
        <v>3480000</v>
      </c>
      <c r="D329" s="15">
        <f t="shared" ref="D329:J338" si="34">(($D$431*($C$6+$C329)*E$431/E$443)+($D$432*($C$6+$C329)*E$432/E$443)+($D$433*($C$6+$C329)*E$433/E$443)+($D$434*($C$6+$C329)*E$434/E$443)+($D$435*($C$6+$C329)*E$435/E$443)+($D$436*($C$6+$C329)*E$436/E$443)+($D$437*($C$6+$C329)*E$437/E$443)+($D$438*($C$6+$C329)*E$438/E$443)+($D$439*($C$6+$C329)*E$439/E$443)+($D$440*($C$6+$C329)*E$440/E$443)+($D$441*($C$6+$C329)*E$441/E$443)+($D$442*($C$6+$C329)*E$442/E$443))*E$443*12/240/12</f>
        <v>305803.61218749994</v>
      </c>
      <c r="E329" s="15">
        <f t="shared" si="34"/>
        <v>447569.21737500001</v>
      </c>
      <c r="F329" s="15">
        <f t="shared" si="34"/>
        <v>588981.29237500008</v>
      </c>
      <c r="G329" s="15">
        <f t="shared" si="34"/>
        <v>730393.36737499991</v>
      </c>
      <c r="H329" s="15">
        <f t="shared" si="34"/>
        <v>871805.44237499998</v>
      </c>
      <c r="I329" s="15">
        <f t="shared" si="34"/>
        <v>1013217.5173749999</v>
      </c>
      <c r="J329" s="15">
        <f t="shared" si="34"/>
        <v>1154629.5923749998</v>
      </c>
      <c r="K329" s="27">
        <f>노령연금!B328</f>
        <v>3480000</v>
      </c>
      <c r="L329" s="31"/>
      <c r="M329" s="31"/>
      <c r="N329" s="31"/>
      <c r="O329" s="31"/>
      <c r="P329" s="31"/>
      <c r="Q329" s="31"/>
      <c r="R329" s="31"/>
    </row>
    <row r="330" spans="3:18" ht="30" customHeight="1">
      <c r="C330" s="14">
        <f>노령연금!B329</f>
        <v>3490000</v>
      </c>
      <c r="D330" s="15">
        <f t="shared" si="34"/>
        <v>306344.23718749994</v>
      </c>
      <c r="E330" s="15">
        <f t="shared" si="34"/>
        <v>448360.46737500001</v>
      </c>
      <c r="F330" s="15">
        <f t="shared" si="34"/>
        <v>590022.54237500008</v>
      </c>
      <c r="G330" s="15">
        <f t="shared" si="34"/>
        <v>731684.61737499991</v>
      </c>
      <c r="H330" s="15">
        <f t="shared" si="34"/>
        <v>873346.69237499998</v>
      </c>
      <c r="I330" s="15">
        <f t="shared" si="34"/>
        <v>1015008.7673749999</v>
      </c>
      <c r="J330" s="15">
        <f t="shared" si="34"/>
        <v>1156670.8423749998</v>
      </c>
      <c r="K330" s="27">
        <f>노령연금!B329</f>
        <v>3490000</v>
      </c>
      <c r="L330" s="31"/>
      <c r="M330" s="31"/>
      <c r="N330" s="31"/>
      <c r="O330" s="31"/>
      <c r="P330" s="31"/>
      <c r="Q330" s="31"/>
      <c r="R330" s="31"/>
    </row>
    <row r="331" spans="3:18" ht="30" customHeight="1">
      <c r="C331" s="14">
        <f>노령연금!B330</f>
        <v>3500000</v>
      </c>
      <c r="D331" s="15">
        <f t="shared" si="34"/>
        <v>306884.86218749994</v>
      </c>
      <c r="E331" s="15">
        <f t="shared" si="34"/>
        <v>449151.71737500001</v>
      </c>
      <c r="F331" s="15">
        <f t="shared" si="34"/>
        <v>591063.79237500008</v>
      </c>
      <c r="G331" s="15">
        <f t="shared" si="34"/>
        <v>732975.86737499991</v>
      </c>
      <c r="H331" s="15">
        <f t="shared" si="34"/>
        <v>874887.94237499998</v>
      </c>
      <c r="I331" s="15">
        <f t="shared" si="34"/>
        <v>1016800.0173749999</v>
      </c>
      <c r="J331" s="15">
        <f t="shared" si="34"/>
        <v>1158712.0923749998</v>
      </c>
      <c r="K331" s="27">
        <f>노령연금!B330</f>
        <v>3500000</v>
      </c>
      <c r="L331" s="31"/>
      <c r="M331" s="31"/>
      <c r="N331" s="31"/>
      <c r="O331" s="31"/>
      <c r="P331" s="31"/>
      <c r="Q331" s="31"/>
      <c r="R331" s="31"/>
    </row>
    <row r="332" spans="3:18" ht="30" customHeight="1">
      <c r="C332" s="14">
        <f>노령연금!B331</f>
        <v>3510000</v>
      </c>
      <c r="D332" s="15">
        <f t="shared" si="34"/>
        <v>307425.48718749994</v>
      </c>
      <c r="E332" s="15">
        <f t="shared" si="34"/>
        <v>449942.96737500001</v>
      </c>
      <c r="F332" s="15">
        <f t="shared" si="34"/>
        <v>592105.04237500008</v>
      </c>
      <c r="G332" s="15">
        <f t="shared" si="34"/>
        <v>734267.11737499991</v>
      </c>
      <c r="H332" s="15">
        <f t="shared" si="34"/>
        <v>876429.19237499998</v>
      </c>
      <c r="I332" s="15">
        <f t="shared" si="34"/>
        <v>1018591.2673749999</v>
      </c>
      <c r="J332" s="15">
        <f t="shared" si="34"/>
        <v>1160753.3423749998</v>
      </c>
      <c r="K332" s="27">
        <f>노령연금!B331</f>
        <v>3510000</v>
      </c>
      <c r="L332" s="31"/>
      <c r="M332" s="31"/>
      <c r="N332" s="31"/>
      <c r="O332" s="31"/>
      <c r="P332" s="31"/>
      <c r="Q332" s="31"/>
      <c r="R332" s="31"/>
    </row>
    <row r="333" spans="3:18" ht="30" customHeight="1">
      <c r="C333" s="14">
        <f>노령연금!B332</f>
        <v>3520000</v>
      </c>
      <c r="D333" s="15">
        <f t="shared" si="34"/>
        <v>307966.11218749994</v>
      </c>
      <c r="E333" s="15">
        <f t="shared" si="34"/>
        <v>450734.21737500001</v>
      </c>
      <c r="F333" s="15">
        <f t="shared" si="34"/>
        <v>593146.29237500008</v>
      </c>
      <c r="G333" s="15">
        <f t="shared" si="34"/>
        <v>735558.36737499991</v>
      </c>
      <c r="H333" s="15">
        <f t="shared" si="34"/>
        <v>877970.44237499998</v>
      </c>
      <c r="I333" s="15">
        <f t="shared" si="34"/>
        <v>1020382.5173749998</v>
      </c>
      <c r="J333" s="15">
        <f t="shared" si="34"/>
        <v>1162794.5923749998</v>
      </c>
      <c r="K333" s="27">
        <f>노령연금!B332</f>
        <v>3520000</v>
      </c>
      <c r="L333" s="31"/>
      <c r="M333" s="31"/>
      <c r="N333" s="31"/>
      <c r="O333" s="31"/>
      <c r="P333" s="31"/>
      <c r="Q333" s="31"/>
      <c r="R333" s="31"/>
    </row>
    <row r="334" spans="3:18" ht="30" customHeight="1">
      <c r="C334" s="14">
        <f>노령연금!B333</f>
        <v>3530000</v>
      </c>
      <c r="D334" s="15">
        <f t="shared" si="34"/>
        <v>308506.73718749994</v>
      </c>
      <c r="E334" s="15">
        <f t="shared" si="34"/>
        <v>451525.46737500001</v>
      </c>
      <c r="F334" s="15">
        <f t="shared" si="34"/>
        <v>594187.54237500008</v>
      </c>
      <c r="G334" s="15">
        <f t="shared" si="34"/>
        <v>736849.61737499991</v>
      </c>
      <c r="H334" s="15">
        <f t="shared" si="34"/>
        <v>879511.69237499998</v>
      </c>
      <c r="I334" s="15">
        <f t="shared" si="34"/>
        <v>1022173.7673749999</v>
      </c>
      <c r="J334" s="15">
        <f t="shared" si="34"/>
        <v>1164835.8423749998</v>
      </c>
      <c r="K334" s="27">
        <f>노령연금!B333</f>
        <v>3530000</v>
      </c>
      <c r="L334" s="31"/>
      <c r="M334" s="31"/>
      <c r="N334" s="31"/>
      <c r="O334" s="31"/>
      <c r="P334" s="31"/>
      <c r="Q334" s="31"/>
      <c r="R334" s="31"/>
    </row>
    <row r="335" spans="3:18" ht="30" customHeight="1">
      <c r="C335" s="14">
        <f>노령연금!B334</f>
        <v>3540000</v>
      </c>
      <c r="D335" s="15">
        <f t="shared" si="34"/>
        <v>309047.36218749994</v>
      </c>
      <c r="E335" s="15">
        <f t="shared" si="34"/>
        <v>452316.71737500001</v>
      </c>
      <c r="F335" s="15">
        <f t="shared" si="34"/>
        <v>595228.79237500008</v>
      </c>
      <c r="G335" s="15">
        <f t="shared" si="34"/>
        <v>738140.86737499991</v>
      </c>
      <c r="H335" s="15">
        <f t="shared" si="34"/>
        <v>881052.94237499998</v>
      </c>
      <c r="I335" s="15">
        <f t="shared" si="34"/>
        <v>1023965.0173749998</v>
      </c>
      <c r="J335" s="15">
        <f t="shared" si="34"/>
        <v>1166877.0923749998</v>
      </c>
      <c r="K335" s="27">
        <f>노령연금!B334</f>
        <v>3540000</v>
      </c>
      <c r="L335" s="31"/>
      <c r="M335" s="31"/>
      <c r="N335" s="31"/>
      <c r="O335" s="31"/>
      <c r="P335" s="31"/>
      <c r="Q335" s="31"/>
      <c r="R335" s="31"/>
    </row>
    <row r="336" spans="3:18" ht="30" customHeight="1">
      <c r="C336" s="14">
        <f>노령연금!B335</f>
        <v>3550000</v>
      </c>
      <c r="D336" s="15">
        <f t="shared" si="34"/>
        <v>309587.98718749994</v>
      </c>
      <c r="E336" s="15">
        <f t="shared" si="34"/>
        <v>453107.96737500001</v>
      </c>
      <c r="F336" s="15">
        <f t="shared" si="34"/>
        <v>596270.04237500008</v>
      </c>
      <c r="G336" s="15">
        <f t="shared" si="34"/>
        <v>739432.11737499991</v>
      </c>
      <c r="H336" s="15">
        <f t="shared" si="34"/>
        <v>882594.19237499998</v>
      </c>
      <c r="I336" s="15">
        <f t="shared" si="34"/>
        <v>1025756.2673749999</v>
      </c>
      <c r="J336" s="15">
        <f t="shared" si="34"/>
        <v>1168918.3423749998</v>
      </c>
      <c r="K336" s="27">
        <f>노령연금!B335</f>
        <v>3550000</v>
      </c>
      <c r="L336" s="31"/>
      <c r="M336" s="31"/>
      <c r="N336" s="31"/>
      <c r="O336" s="31"/>
      <c r="P336" s="31"/>
      <c r="Q336" s="31"/>
      <c r="R336" s="31"/>
    </row>
    <row r="337" spans="3:18" ht="30" customHeight="1">
      <c r="C337" s="14">
        <f>노령연금!B336</f>
        <v>3560000</v>
      </c>
      <c r="D337" s="15">
        <f t="shared" si="34"/>
        <v>310128.61218749994</v>
      </c>
      <c r="E337" s="15">
        <f t="shared" si="34"/>
        <v>453899.21737500001</v>
      </c>
      <c r="F337" s="15">
        <f t="shared" si="34"/>
        <v>597311.29237500008</v>
      </c>
      <c r="G337" s="15">
        <f t="shared" si="34"/>
        <v>740723.36737499991</v>
      </c>
      <c r="H337" s="15">
        <f t="shared" si="34"/>
        <v>884135.44237499998</v>
      </c>
      <c r="I337" s="15">
        <f t="shared" si="34"/>
        <v>1027547.5173749999</v>
      </c>
      <c r="J337" s="15">
        <f t="shared" si="34"/>
        <v>1170959.5923749998</v>
      </c>
      <c r="K337" s="27">
        <f>노령연금!B336</f>
        <v>3560000</v>
      </c>
      <c r="L337" s="31"/>
      <c r="M337" s="31"/>
      <c r="N337" s="31"/>
      <c r="O337" s="31"/>
      <c r="P337" s="31"/>
      <c r="Q337" s="31"/>
      <c r="R337" s="31"/>
    </row>
    <row r="338" spans="3:18" ht="30" customHeight="1">
      <c r="C338" s="14">
        <f>노령연금!B337</f>
        <v>3570000</v>
      </c>
      <c r="D338" s="15">
        <f t="shared" si="34"/>
        <v>310669.23718749994</v>
      </c>
      <c r="E338" s="15">
        <f t="shared" si="34"/>
        <v>454690.46737500001</v>
      </c>
      <c r="F338" s="15">
        <f t="shared" si="34"/>
        <v>598352.54237500008</v>
      </c>
      <c r="G338" s="15">
        <f t="shared" si="34"/>
        <v>742014.61737499991</v>
      </c>
      <c r="H338" s="15">
        <f t="shared" si="34"/>
        <v>885676.69237499998</v>
      </c>
      <c r="I338" s="15">
        <f t="shared" si="34"/>
        <v>1029338.7673749999</v>
      </c>
      <c r="J338" s="15">
        <f t="shared" si="34"/>
        <v>1173000.8423749998</v>
      </c>
      <c r="K338" s="27">
        <f>노령연금!B337</f>
        <v>3570000</v>
      </c>
      <c r="L338" s="31"/>
      <c r="M338" s="31"/>
      <c r="N338" s="31"/>
      <c r="O338" s="31"/>
      <c r="P338" s="31"/>
      <c r="Q338" s="31"/>
      <c r="R338" s="31"/>
    </row>
    <row r="339" spans="3:18" ht="30" customHeight="1">
      <c r="C339" s="14">
        <f>노령연금!B338</f>
        <v>3580000</v>
      </c>
      <c r="D339" s="15">
        <f t="shared" ref="D339:J348" si="35">(($D$431*($C$6+$C339)*E$431/E$443)+($D$432*($C$6+$C339)*E$432/E$443)+($D$433*($C$6+$C339)*E$433/E$443)+($D$434*($C$6+$C339)*E$434/E$443)+($D$435*($C$6+$C339)*E$435/E$443)+($D$436*($C$6+$C339)*E$436/E$443)+($D$437*($C$6+$C339)*E$437/E$443)+($D$438*($C$6+$C339)*E$438/E$443)+($D$439*($C$6+$C339)*E$439/E$443)+($D$440*($C$6+$C339)*E$440/E$443)+($D$441*($C$6+$C339)*E$441/E$443)+($D$442*($C$6+$C339)*E$442/E$443))*E$443*12/240/12</f>
        <v>311209.86218749994</v>
      </c>
      <c r="E339" s="15">
        <f t="shared" si="35"/>
        <v>455481.71737500001</v>
      </c>
      <c r="F339" s="15">
        <f t="shared" si="35"/>
        <v>599393.79237500008</v>
      </c>
      <c r="G339" s="15">
        <f t="shared" si="35"/>
        <v>743305.86737499991</v>
      </c>
      <c r="H339" s="15">
        <f t="shared" si="35"/>
        <v>887217.94237499998</v>
      </c>
      <c r="I339" s="15">
        <f t="shared" si="35"/>
        <v>1031130.0173749999</v>
      </c>
      <c r="J339" s="15">
        <f t="shared" si="35"/>
        <v>1175042.0923749998</v>
      </c>
      <c r="K339" s="27">
        <f>노령연금!B338</f>
        <v>3580000</v>
      </c>
      <c r="L339" s="31"/>
      <c r="M339" s="31"/>
      <c r="N339" s="31"/>
      <c r="O339" s="31"/>
      <c r="P339" s="31"/>
      <c r="Q339" s="31"/>
      <c r="R339" s="31"/>
    </row>
    <row r="340" spans="3:18" ht="30" customHeight="1">
      <c r="C340" s="14">
        <f>노령연금!B339</f>
        <v>3590000</v>
      </c>
      <c r="D340" s="15">
        <f t="shared" si="35"/>
        <v>311750.48718749994</v>
      </c>
      <c r="E340" s="15">
        <f t="shared" si="35"/>
        <v>456272.96737500001</v>
      </c>
      <c r="F340" s="15">
        <f t="shared" si="35"/>
        <v>600435.04237500008</v>
      </c>
      <c r="G340" s="15">
        <f t="shared" si="35"/>
        <v>744597.11737499991</v>
      </c>
      <c r="H340" s="15">
        <f t="shared" si="35"/>
        <v>888759.19237499998</v>
      </c>
      <c r="I340" s="15">
        <f t="shared" si="35"/>
        <v>1032921.2673749998</v>
      </c>
      <c r="J340" s="15">
        <f t="shared" si="35"/>
        <v>1177083.3423749998</v>
      </c>
      <c r="K340" s="27">
        <f>노령연금!B339</f>
        <v>3590000</v>
      </c>
      <c r="L340" s="31"/>
      <c r="M340" s="31"/>
      <c r="N340" s="31"/>
      <c r="O340" s="31"/>
      <c r="P340" s="31"/>
      <c r="Q340" s="31"/>
      <c r="R340" s="31"/>
    </row>
    <row r="341" spans="3:18" ht="30" customHeight="1">
      <c r="C341" s="14">
        <f>노령연금!B340</f>
        <v>3600000</v>
      </c>
      <c r="D341" s="15">
        <f t="shared" si="35"/>
        <v>312291.11218749994</v>
      </c>
      <c r="E341" s="15">
        <f t="shared" si="35"/>
        <v>457064.21737500001</v>
      </c>
      <c r="F341" s="15">
        <f t="shared" si="35"/>
        <v>601476.29237500008</v>
      </c>
      <c r="G341" s="15">
        <f t="shared" si="35"/>
        <v>745888.36737499991</v>
      </c>
      <c r="H341" s="15">
        <f t="shared" si="35"/>
        <v>890300.44237499998</v>
      </c>
      <c r="I341" s="15">
        <f t="shared" si="35"/>
        <v>1034712.5173749999</v>
      </c>
      <c r="J341" s="15">
        <f t="shared" si="35"/>
        <v>1179124.5923749998</v>
      </c>
      <c r="K341" s="27">
        <f>노령연금!B340</f>
        <v>3600000</v>
      </c>
      <c r="L341" s="31"/>
      <c r="M341" s="31"/>
      <c r="N341" s="31"/>
      <c r="O341" s="31"/>
      <c r="P341" s="31"/>
      <c r="Q341" s="31"/>
      <c r="R341" s="31"/>
    </row>
    <row r="342" spans="3:18" ht="30" customHeight="1">
      <c r="C342" s="14">
        <f>노령연금!B341</f>
        <v>3610000</v>
      </c>
      <c r="D342" s="15">
        <f t="shared" si="35"/>
        <v>312831.73718749994</v>
      </c>
      <c r="E342" s="15">
        <f t="shared" si="35"/>
        <v>457855.46737500001</v>
      </c>
      <c r="F342" s="15">
        <f t="shared" si="35"/>
        <v>602517.54237500008</v>
      </c>
      <c r="G342" s="15">
        <f t="shared" si="35"/>
        <v>747179.61737499991</v>
      </c>
      <c r="H342" s="15">
        <f t="shared" si="35"/>
        <v>891841.69237499998</v>
      </c>
      <c r="I342" s="15">
        <f t="shared" si="35"/>
        <v>1036503.7673749998</v>
      </c>
      <c r="J342" s="15">
        <f t="shared" si="35"/>
        <v>1181165.8423749998</v>
      </c>
      <c r="K342" s="27">
        <f>노령연금!B341</f>
        <v>3610000</v>
      </c>
      <c r="L342" s="31"/>
      <c r="M342" s="31"/>
      <c r="N342" s="31"/>
      <c r="O342" s="31"/>
      <c r="P342" s="31"/>
      <c r="Q342" s="31"/>
      <c r="R342" s="31"/>
    </row>
    <row r="343" spans="3:18" ht="30" customHeight="1">
      <c r="C343" s="14">
        <f>노령연금!B342</f>
        <v>3620000</v>
      </c>
      <c r="D343" s="15">
        <f t="shared" si="35"/>
        <v>313372.36218749994</v>
      </c>
      <c r="E343" s="15">
        <f t="shared" si="35"/>
        <v>458646.71737500001</v>
      </c>
      <c r="F343" s="15">
        <f t="shared" si="35"/>
        <v>603558.79237500008</v>
      </c>
      <c r="G343" s="15">
        <f t="shared" si="35"/>
        <v>748470.86737499991</v>
      </c>
      <c r="H343" s="15">
        <f t="shared" si="35"/>
        <v>893382.94237499998</v>
      </c>
      <c r="I343" s="15">
        <f t="shared" si="35"/>
        <v>1038295.0173749999</v>
      </c>
      <c r="J343" s="15">
        <f t="shared" si="35"/>
        <v>1183207.0923749998</v>
      </c>
      <c r="K343" s="27">
        <f>노령연금!B342</f>
        <v>3620000</v>
      </c>
      <c r="L343" s="31"/>
      <c r="M343" s="31"/>
      <c r="N343" s="31"/>
      <c r="O343" s="31"/>
      <c r="P343" s="31"/>
      <c r="Q343" s="31"/>
      <c r="R343" s="31"/>
    </row>
    <row r="344" spans="3:18" ht="30" customHeight="1">
      <c r="C344" s="14">
        <f>노령연금!B343</f>
        <v>3630000</v>
      </c>
      <c r="D344" s="15">
        <f t="shared" si="35"/>
        <v>313912.98718749994</v>
      </c>
      <c r="E344" s="15">
        <f t="shared" si="35"/>
        <v>459437.96737500001</v>
      </c>
      <c r="F344" s="15">
        <f t="shared" si="35"/>
        <v>604600.04237500008</v>
      </c>
      <c r="G344" s="15">
        <f t="shared" si="35"/>
        <v>749762.11737499991</v>
      </c>
      <c r="H344" s="15">
        <f t="shared" si="35"/>
        <v>894924.19237499998</v>
      </c>
      <c r="I344" s="15">
        <f t="shared" si="35"/>
        <v>1040086.2673749999</v>
      </c>
      <c r="J344" s="15">
        <f t="shared" si="35"/>
        <v>1185248.3423749998</v>
      </c>
      <c r="K344" s="27">
        <f>노령연금!B343</f>
        <v>3630000</v>
      </c>
      <c r="L344" s="31"/>
      <c r="M344" s="31"/>
      <c r="N344" s="31"/>
      <c r="O344" s="31"/>
      <c r="P344" s="31"/>
      <c r="Q344" s="31"/>
      <c r="R344" s="31"/>
    </row>
    <row r="345" spans="3:18" ht="30" customHeight="1">
      <c r="C345" s="14">
        <f>노령연금!B344</f>
        <v>3640000</v>
      </c>
      <c r="D345" s="15">
        <f t="shared" si="35"/>
        <v>314453.61218749994</v>
      </c>
      <c r="E345" s="15">
        <f t="shared" si="35"/>
        <v>460229.21737500001</v>
      </c>
      <c r="F345" s="15">
        <f t="shared" si="35"/>
        <v>605641.29237500008</v>
      </c>
      <c r="G345" s="15">
        <f t="shared" si="35"/>
        <v>751053.36737499991</v>
      </c>
      <c r="H345" s="15">
        <f t="shared" si="35"/>
        <v>896465.44237499998</v>
      </c>
      <c r="I345" s="15">
        <f t="shared" si="35"/>
        <v>1041877.5173749999</v>
      </c>
      <c r="J345" s="15">
        <f t="shared" si="35"/>
        <v>1187289.5923749998</v>
      </c>
      <c r="K345" s="27">
        <f>노령연금!B344</f>
        <v>3640000</v>
      </c>
      <c r="L345" s="31"/>
      <c r="M345" s="31"/>
      <c r="N345" s="31"/>
      <c r="O345" s="31"/>
      <c r="P345" s="31"/>
      <c r="Q345" s="31"/>
      <c r="R345" s="31"/>
    </row>
    <row r="346" spans="3:18" ht="30" customHeight="1">
      <c r="C346" s="14">
        <f>노령연금!B345</f>
        <v>3650000</v>
      </c>
      <c r="D346" s="15">
        <f t="shared" si="35"/>
        <v>314994.23718749994</v>
      </c>
      <c r="E346" s="15">
        <f t="shared" si="35"/>
        <v>461020.46737500001</v>
      </c>
      <c r="F346" s="15">
        <f t="shared" si="35"/>
        <v>606682.54237500008</v>
      </c>
      <c r="G346" s="15">
        <f t="shared" si="35"/>
        <v>752344.61737499991</v>
      </c>
      <c r="H346" s="15">
        <f t="shared" si="35"/>
        <v>898006.69237499998</v>
      </c>
      <c r="I346" s="15">
        <f t="shared" si="35"/>
        <v>1043668.7673749999</v>
      </c>
      <c r="J346" s="15">
        <f t="shared" si="35"/>
        <v>1189330.8423749998</v>
      </c>
      <c r="K346" s="27">
        <f>노령연금!B345</f>
        <v>3650000</v>
      </c>
      <c r="L346" s="31"/>
      <c r="M346" s="31"/>
      <c r="N346" s="31"/>
      <c r="O346" s="31"/>
      <c r="P346" s="31"/>
      <c r="Q346" s="31"/>
      <c r="R346" s="31"/>
    </row>
    <row r="347" spans="3:18" ht="30" customHeight="1">
      <c r="C347" s="14">
        <f>노령연금!B346</f>
        <v>3660000</v>
      </c>
      <c r="D347" s="15">
        <f t="shared" si="35"/>
        <v>315534.86218749994</v>
      </c>
      <c r="E347" s="15">
        <f t="shared" si="35"/>
        <v>461811.71737500001</v>
      </c>
      <c r="F347" s="15">
        <f t="shared" si="35"/>
        <v>607723.79237500008</v>
      </c>
      <c r="G347" s="15">
        <f t="shared" si="35"/>
        <v>753635.86737499991</v>
      </c>
      <c r="H347" s="15">
        <f t="shared" si="35"/>
        <v>899547.94237499998</v>
      </c>
      <c r="I347" s="15">
        <f t="shared" si="35"/>
        <v>1045460.0173749998</v>
      </c>
      <c r="J347" s="15">
        <f t="shared" si="35"/>
        <v>1191372.0923749998</v>
      </c>
      <c r="K347" s="27">
        <f>노령연금!B346</f>
        <v>3660000</v>
      </c>
      <c r="L347" s="31"/>
      <c r="M347" s="31"/>
      <c r="N347" s="31"/>
      <c r="O347" s="31"/>
      <c r="P347" s="31"/>
      <c r="Q347" s="31"/>
      <c r="R347" s="31"/>
    </row>
    <row r="348" spans="3:18" ht="30" customHeight="1">
      <c r="C348" s="14">
        <f>노령연금!B347</f>
        <v>3670000</v>
      </c>
      <c r="D348" s="15">
        <f t="shared" si="35"/>
        <v>316075.48718749994</v>
      </c>
      <c r="E348" s="15">
        <f t="shared" si="35"/>
        <v>462602.96737500001</v>
      </c>
      <c r="F348" s="15">
        <f t="shared" si="35"/>
        <v>608765.04237500008</v>
      </c>
      <c r="G348" s="15">
        <f t="shared" si="35"/>
        <v>754927.11737499991</v>
      </c>
      <c r="H348" s="15">
        <f t="shared" si="35"/>
        <v>901089.19237499998</v>
      </c>
      <c r="I348" s="15">
        <f t="shared" si="35"/>
        <v>1047251.2673749999</v>
      </c>
      <c r="J348" s="15">
        <f t="shared" si="35"/>
        <v>1193413.3423749998</v>
      </c>
      <c r="K348" s="27">
        <f>노령연금!B347</f>
        <v>3670000</v>
      </c>
      <c r="L348" s="31"/>
      <c r="M348" s="31"/>
      <c r="N348" s="31"/>
      <c r="O348" s="31"/>
      <c r="P348" s="31"/>
      <c r="Q348" s="31"/>
      <c r="R348" s="31"/>
    </row>
    <row r="349" spans="3:18" ht="30" customHeight="1">
      <c r="C349" s="14">
        <f>노령연금!B348</f>
        <v>3680000</v>
      </c>
      <c r="D349" s="15">
        <f t="shared" ref="D349:J358" si="36">(($D$431*($C$6+$C349)*E$431/E$443)+($D$432*($C$6+$C349)*E$432/E$443)+($D$433*($C$6+$C349)*E$433/E$443)+($D$434*($C$6+$C349)*E$434/E$443)+($D$435*($C$6+$C349)*E$435/E$443)+($D$436*($C$6+$C349)*E$436/E$443)+($D$437*($C$6+$C349)*E$437/E$443)+($D$438*($C$6+$C349)*E$438/E$443)+($D$439*($C$6+$C349)*E$439/E$443)+($D$440*($C$6+$C349)*E$440/E$443)+($D$441*($C$6+$C349)*E$441/E$443)+($D$442*($C$6+$C349)*E$442/E$443))*E$443*12/240/12</f>
        <v>316616.11218749994</v>
      </c>
      <c r="E349" s="15">
        <f t="shared" si="36"/>
        <v>463394.21737500001</v>
      </c>
      <c r="F349" s="15">
        <f t="shared" si="36"/>
        <v>609806.29237500008</v>
      </c>
      <c r="G349" s="15">
        <f t="shared" si="36"/>
        <v>756218.36737499991</v>
      </c>
      <c r="H349" s="15">
        <f t="shared" si="36"/>
        <v>902630.44237499998</v>
      </c>
      <c r="I349" s="15">
        <f t="shared" si="36"/>
        <v>1049042.5173749998</v>
      </c>
      <c r="J349" s="15">
        <f t="shared" si="36"/>
        <v>1195454.5923749998</v>
      </c>
      <c r="K349" s="27">
        <f>노령연금!B348</f>
        <v>3680000</v>
      </c>
      <c r="L349" s="31"/>
      <c r="M349" s="31"/>
      <c r="N349" s="31"/>
      <c r="O349" s="31"/>
      <c r="P349" s="31"/>
      <c r="Q349" s="31"/>
      <c r="R349" s="31"/>
    </row>
    <row r="350" spans="3:18" ht="30" customHeight="1">
      <c r="C350" s="14">
        <f>노령연금!B349</f>
        <v>3690000</v>
      </c>
      <c r="D350" s="15">
        <f t="shared" si="36"/>
        <v>317156.73718749994</v>
      </c>
      <c r="E350" s="15">
        <f t="shared" si="36"/>
        <v>464185.46737500001</v>
      </c>
      <c r="F350" s="15">
        <f t="shared" si="36"/>
        <v>610847.54237500008</v>
      </c>
      <c r="G350" s="15">
        <f t="shared" si="36"/>
        <v>757509.61737499991</v>
      </c>
      <c r="H350" s="15">
        <f t="shared" si="36"/>
        <v>904171.69237499998</v>
      </c>
      <c r="I350" s="15">
        <f t="shared" si="36"/>
        <v>1050833.7673750001</v>
      </c>
      <c r="J350" s="15">
        <f t="shared" si="36"/>
        <v>1197495.8423749998</v>
      </c>
      <c r="K350" s="27">
        <f>노령연금!B349</f>
        <v>3690000</v>
      </c>
      <c r="L350" s="31"/>
      <c r="M350" s="31"/>
      <c r="N350" s="31"/>
      <c r="O350" s="31"/>
      <c r="P350" s="31"/>
      <c r="Q350" s="31"/>
      <c r="R350" s="31"/>
    </row>
    <row r="351" spans="3:18" ht="30" customHeight="1">
      <c r="C351" s="14">
        <f>노령연금!B350</f>
        <v>3700000</v>
      </c>
      <c r="D351" s="15">
        <f t="shared" si="36"/>
        <v>317697.36218749994</v>
      </c>
      <c r="E351" s="15">
        <f t="shared" si="36"/>
        <v>464976.71737500001</v>
      </c>
      <c r="F351" s="15">
        <f t="shared" si="36"/>
        <v>611888.79237500008</v>
      </c>
      <c r="G351" s="15">
        <f t="shared" si="36"/>
        <v>758800.86737499991</v>
      </c>
      <c r="H351" s="15">
        <f t="shared" si="36"/>
        <v>905712.94237499998</v>
      </c>
      <c r="I351" s="15">
        <f t="shared" si="36"/>
        <v>1052625.0173750001</v>
      </c>
      <c r="J351" s="15">
        <f t="shared" si="36"/>
        <v>1199537.0923749998</v>
      </c>
      <c r="K351" s="27">
        <f>노령연금!B350</f>
        <v>3700000</v>
      </c>
      <c r="L351" s="31"/>
      <c r="M351" s="31"/>
      <c r="N351" s="31"/>
      <c r="O351" s="31"/>
      <c r="P351" s="31"/>
      <c r="Q351" s="31"/>
      <c r="R351" s="31"/>
    </row>
    <row r="352" spans="3:18" ht="30" customHeight="1">
      <c r="C352" s="14">
        <f>노령연금!B351</f>
        <v>3710000</v>
      </c>
      <c r="D352" s="15">
        <f t="shared" si="36"/>
        <v>318237.98718749994</v>
      </c>
      <c r="E352" s="15">
        <f t="shared" si="36"/>
        <v>465767.96737500001</v>
      </c>
      <c r="F352" s="15">
        <f t="shared" si="36"/>
        <v>612930.04237500008</v>
      </c>
      <c r="G352" s="15">
        <f t="shared" si="36"/>
        <v>760092.11737499991</v>
      </c>
      <c r="H352" s="15">
        <f t="shared" si="36"/>
        <v>907254.19237499998</v>
      </c>
      <c r="I352" s="15">
        <f t="shared" si="36"/>
        <v>1054416.2673750001</v>
      </c>
      <c r="J352" s="15">
        <f t="shared" si="36"/>
        <v>1201578.3423749998</v>
      </c>
      <c r="K352" s="27">
        <f>노령연금!B351</f>
        <v>3710000</v>
      </c>
      <c r="L352" s="31"/>
      <c r="M352" s="31"/>
      <c r="N352" s="31"/>
      <c r="O352" s="31"/>
      <c r="P352" s="31"/>
      <c r="Q352" s="31"/>
      <c r="R352" s="31"/>
    </row>
    <row r="353" spans="3:18" ht="30" customHeight="1">
      <c r="C353" s="14">
        <f>노령연금!B352</f>
        <v>3720000</v>
      </c>
      <c r="D353" s="15">
        <f t="shared" si="36"/>
        <v>318778.61218749994</v>
      </c>
      <c r="E353" s="15">
        <f t="shared" si="36"/>
        <v>466559.21737500001</v>
      </c>
      <c r="F353" s="15">
        <f t="shared" si="36"/>
        <v>613971.29237500008</v>
      </c>
      <c r="G353" s="15">
        <f t="shared" si="36"/>
        <v>761383.36737499991</v>
      </c>
      <c r="H353" s="15">
        <f t="shared" si="36"/>
        <v>908795.44237499998</v>
      </c>
      <c r="I353" s="15">
        <f t="shared" si="36"/>
        <v>1056207.5173750001</v>
      </c>
      <c r="J353" s="15">
        <f t="shared" si="36"/>
        <v>1203619.5923749998</v>
      </c>
      <c r="K353" s="27">
        <f>노령연금!B352</f>
        <v>3720000</v>
      </c>
      <c r="L353" s="31"/>
      <c r="M353" s="31"/>
      <c r="N353" s="31"/>
      <c r="O353" s="31"/>
      <c r="P353" s="31"/>
      <c r="Q353" s="31"/>
      <c r="R353" s="31"/>
    </row>
    <row r="354" spans="3:18" ht="30" customHeight="1">
      <c r="C354" s="14">
        <f>노령연금!B353</f>
        <v>3730000</v>
      </c>
      <c r="D354" s="15">
        <f t="shared" si="36"/>
        <v>319319.23718749994</v>
      </c>
      <c r="E354" s="15">
        <f t="shared" si="36"/>
        <v>467350.46737500001</v>
      </c>
      <c r="F354" s="15">
        <f t="shared" si="36"/>
        <v>615012.54237500008</v>
      </c>
      <c r="G354" s="15">
        <f t="shared" si="36"/>
        <v>762674.61737499991</v>
      </c>
      <c r="H354" s="15">
        <f t="shared" si="36"/>
        <v>910336.69237499998</v>
      </c>
      <c r="I354" s="15">
        <f t="shared" si="36"/>
        <v>1057998.7673749998</v>
      </c>
      <c r="J354" s="15">
        <f t="shared" si="36"/>
        <v>1205660.8423749998</v>
      </c>
      <c r="K354" s="27">
        <f>노령연금!B353</f>
        <v>3730000</v>
      </c>
      <c r="L354" s="31"/>
      <c r="M354" s="31"/>
      <c r="N354" s="31"/>
      <c r="O354" s="31"/>
      <c r="P354" s="31"/>
      <c r="Q354" s="31"/>
      <c r="R354" s="31"/>
    </row>
    <row r="355" spans="3:18" ht="30" customHeight="1">
      <c r="C355" s="14">
        <f>노령연금!B354</f>
        <v>3740000</v>
      </c>
      <c r="D355" s="15">
        <f t="shared" si="36"/>
        <v>319859.86218749994</v>
      </c>
      <c r="E355" s="15">
        <f t="shared" si="36"/>
        <v>468141.71737500001</v>
      </c>
      <c r="F355" s="15">
        <f t="shared" si="36"/>
        <v>616053.79237500008</v>
      </c>
      <c r="G355" s="15">
        <f t="shared" si="36"/>
        <v>763965.86737499991</v>
      </c>
      <c r="H355" s="15">
        <f t="shared" si="36"/>
        <v>911877.94237499998</v>
      </c>
      <c r="I355" s="15">
        <f t="shared" si="36"/>
        <v>1059790.0173750001</v>
      </c>
      <c r="J355" s="15">
        <f t="shared" si="36"/>
        <v>1207702.0923749998</v>
      </c>
      <c r="K355" s="27">
        <f>노령연금!B354</f>
        <v>3740000</v>
      </c>
      <c r="L355" s="31"/>
      <c r="M355" s="31"/>
      <c r="N355" s="31"/>
      <c r="O355" s="31"/>
      <c r="P355" s="31"/>
      <c r="Q355" s="31"/>
      <c r="R355" s="31"/>
    </row>
    <row r="356" spans="3:18" ht="30" customHeight="1">
      <c r="C356" s="14">
        <f>노령연금!B355</f>
        <v>3750000</v>
      </c>
      <c r="D356" s="15">
        <f t="shared" si="36"/>
        <v>320400.48718749994</v>
      </c>
      <c r="E356" s="15">
        <f t="shared" si="36"/>
        <v>468932.96737500001</v>
      </c>
      <c r="F356" s="15">
        <f t="shared" si="36"/>
        <v>617095.04237500008</v>
      </c>
      <c r="G356" s="15">
        <f t="shared" si="36"/>
        <v>765257.11737499991</v>
      </c>
      <c r="H356" s="15">
        <f t="shared" si="36"/>
        <v>913419.19237499998</v>
      </c>
      <c r="I356" s="15">
        <f t="shared" si="36"/>
        <v>1061581.2673749998</v>
      </c>
      <c r="J356" s="15">
        <f t="shared" si="36"/>
        <v>1209743.3423749998</v>
      </c>
      <c r="K356" s="27">
        <f>노령연금!B355</f>
        <v>3750000</v>
      </c>
      <c r="L356" s="31"/>
      <c r="M356" s="31"/>
      <c r="N356" s="31"/>
      <c r="O356" s="31"/>
      <c r="P356" s="31"/>
      <c r="Q356" s="31"/>
      <c r="R356" s="31"/>
    </row>
    <row r="357" spans="3:18" ht="30" customHeight="1">
      <c r="C357" s="14">
        <f>노령연금!B356</f>
        <v>3760000</v>
      </c>
      <c r="D357" s="15">
        <f t="shared" si="36"/>
        <v>320941.11218749994</v>
      </c>
      <c r="E357" s="15">
        <f t="shared" si="36"/>
        <v>469724.21737500001</v>
      </c>
      <c r="F357" s="15">
        <f t="shared" si="36"/>
        <v>618136.29237500008</v>
      </c>
      <c r="G357" s="15">
        <f t="shared" si="36"/>
        <v>766548.36737499991</v>
      </c>
      <c r="H357" s="15">
        <f t="shared" si="36"/>
        <v>914960.44237499998</v>
      </c>
      <c r="I357" s="15">
        <f t="shared" si="36"/>
        <v>1063372.5173750001</v>
      </c>
      <c r="J357" s="15">
        <f t="shared" si="36"/>
        <v>1211784.5923749998</v>
      </c>
      <c r="K357" s="27">
        <f>노령연금!B356</f>
        <v>3760000</v>
      </c>
      <c r="L357" s="31"/>
      <c r="M357" s="31"/>
      <c r="N357" s="31"/>
      <c r="O357" s="31"/>
      <c r="P357" s="31"/>
      <c r="Q357" s="31"/>
      <c r="R357" s="31"/>
    </row>
    <row r="358" spans="3:18" ht="30" customHeight="1">
      <c r="C358" s="14">
        <f>노령연금!B357</f>
        <v>3770000</v>
      </c>
      <c r="D358" s="15">
        <f t="shared" si="36"/>
        <v>321481.73718749994</v>
      </c>
      <c r="E358" s="15">
        <f t="shared" si="36"/>
        <v>470515.46737500001</v>
      </c>
      <c r="F358" s="15">
        <f t="shared" si="36"/>
        <v>619177.54237500008</v>
      </c>
      <c r="G358" s="15">
        <f t="shared" si="36"/>
        <v>767839.61737499991</v>
      </c>
      <c r="H358" s="15">
        <f t="shared" si="36"/>
        <v>916501.69237499998</v>
      </c>
      <c r="I358" s="15">
        <f t="shared" si="36"/>
        <v>1065163.7673750001</v>
      </c>
      <c r="J358" s="15">
        <f t="shared" si="36"/>
        <v>1213825.8423749998</v>
      </c>
      <c r="K358" s="27">
        <f>노령연금!B357</f>
        <v>3770000</v>
      </c>
      <c r="L358" s="31"/>
      <c r="M358" s="31"/>
      <c r="N358" s="31"/>
      <c r="O358" s="31"/>
      <c r="P358" s="31"/>
      <c r="Q358" s="31"/>
      <c r="R358" s="31"/>
    </row>
    <row r="359" spans="3:18" ht="30" customHeight="1">
      <c r="C359" s="14">
        <f>노령연금!B358</f>
        <v>3780000</v>
      </c>
      <c r="D359" s="15">
        <f t="shared" ref="D359:J368" si="37">(($D$431*($C$6+$C359)*E$431/E$443)+($D$432*($C$6+$C359)*E$432/E$443)+($D$433*($C$6+$C359)*E$433/E$443)+($D$434*($C$6+$C359)*E$434/E$443)+($D$435*($C$6+$C359)*E$435/E$443)+($D$436*($C$6+$C359)*E$436/E$443)+($D$437*($C$6+$C359)*E$437/E$443)+($D$438*($C$6+$C359)*E$438/E$443)+($D$439*($C$6+$C359)*E$439/E$443)+($D$440*($C$6+$C359)*E$440/E$443)+($D$441*($C$6+$C359)*E$441/E$443)+($D$442*($C$6+$C359)*E$442/E$443))*E$443*12/240/12</f>
        <v>322022.36218749994</v>
      </c>
      <c r="E359" s="15">
        <f t="shared" si="37"/>
        <v>471306.71737500001</v>
      </c>
      <c r="F359" s="15">
        <f t="shared" si="37"/>
        <v>620218.79237500008</v>
      </c>
      <c r="G359" s="15">
        <f t="shared" si="37"/>
        <v>769130.86737499991</v>
      </c>
      <c r="H359" s="15">
        <f t="shared" si="37"/>
        <v>918042.94237499998</v>
      </c>
      <c r="I359" s="15">
        <f t="shared" si="37"/>
        <v>1066955.0173750001</v>
      </c>
      <c r="J359" s="15">
        <f t="shared" si="37"/>
        <v>1215867.0923749998</v>
      </c>
      <c r="K359" s="27">
        <f>노령연금!B358</f>
        <v>3780000</v>
      </c>
      <c r="L359" s="31"/>
      <c r="M359" s="31"/>
      <c r="N359" s="31"/>
      <c r="O359" s="31"/>
      <c r="P359" s="31"/>
      <c r="Q359" s="31"/>
      <c r="R359" s="31"/>
    </row>
    <row r="360" spans="3:18" ht="30" customHeight="1">
      <c r="C360" s="14">
        <f>노령연금!B359</f>
        <v>3790000</v>
      </c>
      <c r="D360" s="15">
        <f t="shared" si="37"/>
        <v>322562.98718749994</v>
      </c>
      <c r="E360" s="15">
        <f t="shared" si="37"/>
        <v>472097.96737500001</v>
      </c>
      <c r="F360" s="15">
        <f t="shared" si="37"/>
        <v>621260.04237500008</v>
      </c>
      <c r="G360" s="15">
        <f t="shared" si="37"/>
        <v>770422.11737499991</v>
      </c>
      <c r="H360" s="15">
        <f t="shared" si="37"/>
        <v>919584.19237499998</v>
      </c>
      <c r="I360" s="15">
        <f t="shared" si="37"/>
        <v>1068746.2673750001</v>
      </c>
      <c r="J360" s="15">
        <f t="shared" si="37"/>
        <v>1217908.3423749998</v>
      </c>
      <c r="K360" s="27">
        <f>노령연금!B359</f>
        <v>3790000</v>
      </c>
      <c r="L360" s="31"/>
      <c r="M360" s="31"/>
      <c r="N360" s="31"/>
      <c r="O360" s="31"/>
      <c r="P360" s="31"/>
      <c r="Q360" s="31"/>
      <c r="R360" s="31"/>
    </row>
    <row r="361" spans="3:18" ht="30" customHeight="1">
      <c r="C361" s="14">
        <f>노령연금!B360</f>
        <v>3800000</v>
      </c>
      <c r="D361" s="15">
        <f t="shared" si="37"/>
        <v>323103.61218749994</v>
      </c>
      <c r="E361" s="15">
        <f t="shared" si="37"/>
        <v>472889.21737500001</v>
      </c>
      <c r="F361" s="15">
        <f t="shared" si="37"/>
        <v>622301.29237500008</v>
      </c>
      <c r="G361" s="15">
        <f t="shared" si="37"/>
        <v>771713.36737499991</v>
      </c>
      <c r="H361" s="15">
        <f t="shared" si="37"/>
        <v>921125.44237499998</v>
      </c>
      <c r="I361" s="15">
        <f t="shared" si="37"/>
        <v>1070537.5173749998</v>
      </c>
      <c r="J361" s="15">
        <f t="shared" si="37"/>
        <v>1219949.5923749998</v>
      </c>
      <c r="K361" s="27">
        <f>노령연금!B360</f>
        <v>3800000</v>
      </c>
      <c r="L361" s="31"/>
      <c r="M361" s="31"/>
      <c r="N361" s="31"/>
      <c r="O361" s="31"/>
      <c r="P361" s="31"/>
      <c r="Q361" s="31"/>
      <c r="R361" s="31"/>
    </row>
    <row r="362" spans="3:18" ht="30" customHeight="1">
      <c r="C362" s="14">
        <f>노령연금!B361</f>
        <v>3810000</v>
      </c>
      <c r="D362" s="15">
        <f t="shared" si="37"/>
        <v>323644.23718749994</v>
      </c>
      <c r="E362" s="15">
        <f t="shared" si="37"/>
        <v>473680.46737500001</v>
      </c>
      <c r="F362" s="15">
        <f t="shared" si="37"/>
        <v>623342.54237500008</v>
      </c>
      <c r="G362" s="15">
        <f t="shared" si="37"/>
        <v>773004.61737499991</v>
      </c>
      <c r="H362" s="15">
        <f t="shared" si="37"/>
        <v>922666.69237499998</v>
      </c>
      <c r="I362" s="15">
        <f t="shared" si="37"/>
        <v>1072328.7673750001</v>
      </c>
      <c r="J362" s="15">
        <f t="shared" si="37"/>
        <v>1221990.8423749998</v>
      </c>
      <c r="K362" s="27">
        <f>노령연금!B361</f>
        <v>3810000</v>
      </c>
      <c r="L362" s="31"/>
      <c r="M362" s="31"/>
      <c r="N362" s="31"/>
      <c r="O362" s="31"/>
      <c r="P362" s="31"/>
      <c r="Q362" s="31"/>
      <c r="R362" s="31"/>
    </row>
    <row r="363" spans="3:18" ht="30" customHeight="1">
      <c r="C363" s="14">
        <f>노령연금!B362</f>
        <v>3820000</v>
      </c>
      <c r="D363" s="15">
        <f t="shared" si="37"/>
        <v>324184.86218749994</v>
      </c>
      <c r="E363" s="15">
        <f t="shared" si="37"/>
        <v>474471.71737499995</v>
      </c>
      <c r="F363" s="15">
        <f t="shared" si="37"/>
        <v>624383.79237500008</v>
      </c>
      <c r="G363" s="15">
        <f t="shared" si="37"/>
        <v>774295.86737499991</v>
      </c>
      <c r="H363" s="15">
        <f t="shared" si="37"/>
        <v>924207.94237499975</v>
      </c>
      <c r="I363" s="15">
        <f t="shared" si="37"/>
        <v>1074120.0173749998</v>
      </c>
      <c r="J363" s="15">
        <f t="shared" si="37"/>
        <v>1224032.0923749998</v>
      </c>
      <c r="K363" s="27">
        <f>노령연금!B362</f>
        <v>3820000</v>
      </c>
      <c r="L363" s="31"/>
      <c r="M363" s="31"/>
      <c r="N363" s="31"/>
      <c r="O363" s="31"/>
      <c r="P363" s="31"/>
      <c r="Q363" s="31"/>
      <c r="R363" s="31"/>
    </row>
    <row r="364" spans="3:18" ht="30" customHeight="1">
      <c r="C364" s="14">
        <f>노령연금!B363</f>
        <v>3830000</v>
      </c>
      <c r="D364" s="15">
        <f t="shared" si="37"/>
        <v>324725.48718749994</v>
      </c>
      <c r="E364" s="15">
        <f t="shared" si="37"/>
        <v>475262.96737499995</v>
      </c>
      <c r="F364" s="15">
        <f t="shared" si="37"/>
        <v>625425.04237500008</v>
      </c>
      <c r="G364" s="15">
        <f t="shared" si="37"/>
        <v>775587.11737499991</v>
      </c>
      <c r="H364" s="15">
        <f t="shared" si="37"/>
        <v>925749.19237499975</v>
      </c>
      <c r="I364" s="15">
        <f t="shared" si="37"/>
        <v>1075911.2673750001</v>
      </c>
      <c r="J364" s="15">
        <f t="shared" si="37"/>
        <v>1226073.3423749998</v>
      </c>
      <c r="K364" s="27">
        <f>노령연금!B363</f>
        <v>3830000</v>
      </c>
      <c r="L364" s="31"/>
      <c r="M364" s="31"/>
      <c r="N364" s="31"/>
      <c r="O364" s="31"/>
      <c r="P364" s="31"/>
      <c r="Q364" s="31"/>
      <c r="R364" s="31"/>
    </row>
    <row r="365" spans="3:18" ht="30" customHeight="1">
      <c r="C365" s="14">
        <f>노령연금!B364</f>
        <v>3840000</v>
      </c>
      <c r="D365" s="15">
        <f t="shared" si="37"/>
        <v>325266.11218749994</v>
      </c>
      <c r="E365" s="15">
        <f t="shared" si="37"/>
        <v>476054.21737499995</v>
      </c>
      <c r="F365" s="15">
        <f t="shared" si="37"/>
        <v>626466.29237500008</v>
      </c>
      <c r="G365" s="15">
        <f t="shared" si="37"/>
        <v>776878.36737499991</v>
      </c>
      <c r="H365" s="15">
        <f t="shared" si="37"/>
        <v>927290.44237499975</v>
      </c>
      <c r="I365" s="15">
        <f t="shared" si="37"/>
        <v>1077702.5173750001</v>
      </c>
      <c r="J365" s="15">
        <f t="shared" si="37"/>
        <v>1228114.5923749998</v>
      </c>
      <c r="K365" s="27">
        <f>노령연금!B364</f>
        <v>3840000</v>
      </c>
      <c r="L365" s="31"/>
      <c r="M365" s="31"/>
      <c r="N365" s="31"/>
      <c r="O365" s="31"/>
      <c r="P365" s="31"/>
      <c r="Q365" s="31"/>
      <c r="R365" s="31"/>
    </row>
    <row r="366" spans="3:18" ht="30" customHeight="1">
      <c r="C366" s="14">
        <f>노령연금!B365</f>
        <v>3850000</v>
      </c>
      <c r="D366" s="15">
        <f t="shared" si="37"/>
        <v>325806.73718749994</v>
      </c>
      <c r="E366" s="15">
        <f t="shared" si="37"/>
        <v>476845.46737499995</v>
      </c>
      <c r="F366" s="15">
        <f t="shared" si="37"/>
        <v>627507.54237500008</v>
      </c>
      <c r="G366" s="15">
        <f t="shared" si="37"/>
        <v>778169.61737499991</v>
      </c>
      <c r="H366" s="15">
        <f t="shared" si="37"/>
        <v>928831.69237499975</v>
      </c>
      <c r="I366" s="15">
        <f t="shared" si="37"/>
        <v>1079493.7673750001</v>
      </c>
      <c r="J366" s="15">
        <f t="shared" si="37"/>
        <v>1230155.8423749998</v>
      </c>
      <c r="K366" s="27">
        <f>노령연금!B365</f>
        <v>3850000</v>
      </c>
      <c r="L366" s="31"/>
      <c r="M366" s="31"/>
      <c r="N366" s="31"/>
      <c r="O366" s="31"/>
      <c r="P366" s="31"/>
      <c r="Q366" s="31"/>
      <c r="R366" s="31"/>
    </row>
    <row r="367" spans="3:18" ht="30" customHeight="1">
      <c r="C367" s="14">
        <f>노령연금!B366</f>
        <v>3860000</v>
      </c>
      <c r="D367" s="15">
        <f t="shared" si="37"/>
        <v>326347.36218749994</v>
      </c>
      <c r="E367" s="15">
        <f t="shared" si="37"/>
        <v>477636.71737499995</v>
      </c>
      <c r="F367" s="15">
        <f t="shared" si="37"/>
        <v>628548.79237500008</v>
      </c>
      <c r="G367" s="15">
        <f t="shared" si="37"/>
        <v>779460.86737499991</v>
      </c>
      <c r="H367" s="15">
        <f t="shared" si="37"/>
        <v>930372.94237499975</v>
      </c>
      <c r="I367" s="15">
        <f t="shared" si="37"/>
        <v>1081285.0173750001</v>
      </c>
      <c r="J367" s="15">
        <f t="shared" si="37"/>
        <v>1232197.0923749998</v>
      </c>
      <c r="K367" s="27">
        <f>노령연금!B366</f>
        <v>3860000</v>
      </c>
      <c r="L367" s="31"/>
      <c r="M367" s="31"/>
      <c r="N367" s="31"/>
      <c r="O367" s="31"/>
      <c r="P367" s="31"/>
      <c r="Q367" s="31"/>
      <c r="R367" s="31"/>
    </row>
    <row r="368" spans="3:18" ht="30" customHeight="1">
      <c r="C368" s="14">
        <f>노령연금!B367</f>
        <v>3870000</v>
      </c>
      <c r="D368" s="15">
        <f t="shared" si="37"/>
        <v>326887.98718749994</v>
      </c>
      <c r="E368" s="15">
        <f t="shared" si="37"/>
        <v>478427.96737499995</v>
      </c>
      <c r="F368" s="15">
        <f t="shared" si="37"/>
        <v>629590.04237500008</v>
      </c>
      <c r="G368" s="15">
        <f t="shared" si="37"/>
        <v>780752.11737499991</v>
      </c>
      <c r="H368" s="15">
        <f t="shared" si="37"/>
        <v>931914.19237499975</v>
      </c>
      <c r="I368" s="15">
        <f t="shared" si="37"/>
        <v>1083076.2673749998</v>
      </c>
      <c r="J368" s="15">
        <f t="shared" si="37"/>
        <v>1234238.3423749998</v>
      </c>
      <c r="K368" s="27">
        <f>노령연금!B367</f>
        <v>3870000</v>
      </c>
      <c r="L368" s="31"/>
      <c r="M368" s="31"/>
      <c r="N368" s="31"/>
      <c r="O368" s="31"/>
      <c r="P368" s="31"/>
      <c r="Q368" s="31"/>
      <c r="R368" s="31"/>
    </row>
    <row r="369" spans="3:18" ht="30" customHeight="1">
      <c r="C369" s="14">
        <f>노령연금!B368</f>
        <v>3880000</v>
      </c>
      <c r="D369" s="15">
        <f t="shared" ref="D369:J378" si="38">(($D$431*($C$6+$C369)*E$431/E$443)+($D$432*($C$6+$C369)*E$432/E$443)+($D$433*($C$6+$C369)*E$433/E$443)+($D$434*($C$6+$C369)*E$434/E$443)+($D$435*($C$6+$C369)*E$435/E$443)+($D$436*($C$6+$C369)*E$436/E$443)+($D$437*($C$6+$C369)*E$437/E$443)+($D$438*($C$6+$C369)*E$438/E$443)+($D$439*($C$6+$C369)*E$439/E$443)+($D$440*($C$6+$C369)*E$440/E$443)+($D$441*($C$6+$C369)*E$441/E$443)+($D$442*($C$6+$C369)*E$442/E$443))*E$443*12/240/12</f>
        <v>327428.61218749994</v>
      </c>
      <c r="E369" s="15">
        <f t="shared" si="38"/>
        <v>479219.21737499995</v>
      </c>
      <c r="F369" s="15">
        <f t="shared" si="38"/>
        <v>630631.29237500008</v>
      </c>
      <c r="G369" s="15">
        <f t="shared" si="38"/>
        <v>782043.36737499991</v>
      </c>
      <c r="H369" s="15">
        <f t="shared" si="38"/>
        <v>933455.44237499975</v>
      </c>
      <c r="I369" s="15">
        <f t="shared" si="38"/>
        <v>1084867.5173750001</v>
      </c>
      <c r="J369" s="15">
        <f t="shared" si="38"/>
        <v>1236279.5923749998</v>
      </c>
      <c r="K369" s="27">
        <f>노령연금!B368</f>
        <v>3880000</v>
      </c>
      <c r="L369" s="31"/>
      <c r="M369" s="31"/>
      <c r="N369" s="31"/>
      <c r="O369" s="31"/>
      <c r="P369" s="31"/>
      <c r="Q369" s="31"/>
      <c r="R369" s="31"/>
    </row>
    <row r="370" spans="3:18" ht="30" customHeight="1">
      <c r="C370" s="14">
        <f>노령연금!B369</f>
        <v>3890000</v>
      </c>
      <c r="D370" s="15">
        <f t="shared" si="38"/>
        <v>327969.23718749994</v>
      </c>
      <c r="E370" s="15">
        <f t="shared" si="38"/>
        <v>480010.46737499995</v>
      </c>
      <c r="F370" s="15">
        <f t="shared" si="38"/>
        <v>631672.54237500008</v>
      </c>
      <c r="G370" s="15">
        <f t="shared" si="38"/>
        <v>783334.61737499991</v>
      </c>
      <c r="H370" s="15">
        <f t="shared" si="38"/>
        <v>934996.69237499975</v>
      </c>
      <c r="I370" s="15">
        <f t="shared" si="38"/>
        <v>1086658.7673749998</v>
      </c>
      <c r="J370" s="15">
        <f t="shared" si="38"/>
        <v>1238320.8423749998</v>
      </c>
      <c r="K370" s="27">
        <f>노령연금!B369</f>
        <v>3890000</v>
      </c>
      <c r="L370" s="31"/>
      <c r="M370" s="31"/>
      <c r="N370" s="31"/>
      <c r="O370" s="31"/>
      <c r="P370" s="31"/>
      <c r="Q370" s="31"/>
      <c r="R370" s="31"/>
    </row>
    <row r="371" spans="3:18" ht="30" customHeight="1">
      <c r="C371" s="14">
        <f>노령연금!B370</f>
        <v>3900000</v>
      </c>
      <c r="D371" s="15">
        <f t="shared" si="38"/>
        <v>328509.86218749994</v>
      </c>
      <c r="E371" s="15">
        <f t="shared" si="38"/>
        <v>480801.71737499995</v>
      </c>
      <c r="F371" s="15">
        <f t="shared" si="38"/>
        <v>632713.79237500008</v>
      </c>
      <c r="G371" s="15">
        <f t="shared" si="38"/>
        <v>784625.86737499991</v>
      </c>
      <c r="H371" s="15">
        <f t="shared" si="38"/>
        <v>936537.94237499975</v>
      </c>
      <c r="I371" s="15">
        <f t="shared" si="38"/>
        <v>1088450.0173750001</v>
      </c>
      <c r="J371" s="15">
        <f t="shared" si="38"/>
        <v>1240362.0923749998</v>
      </c>
      <c r="K371" s="27">
        <f>노령연금!B370</f>
        <v>3900000</v>
      </c>
      <c r="L371" s="31"/>
      <c r="M371" s="31"/>
      <c r="N371" s="31"/>
      <c r="O371" s="31"/>
      <c r="P371" s="31"/>
      <c r="Q371" s="31"/>
      <c r="R371" s="31"/>
    </row>
    <row r="372" spans="3:18" ht="30" customHeight="1">
      <c r="C372" s="14">
        <f>노령연금!B371</f>
        <v>3910000</v>
      </c>
      <c r="D372" s="15">
        <f t="shared" si="38"/>
        <v>329050.48718749994</v>
      </c>
      <c r="E372" s="15">
        <f t="shared" si="38"/>
        <v>481592.96737499995</v>
      </c>
      <c r="F372" s="15">
        <f t="shared" si="38"/>
        <v>633755.04237500008</v>
      </c>
      <c r="G372" s="15">
        <f t="shared" si="38"/>
        <v>785917.11737499991</v>
      </c>
      <c r="H372" s="15">
        <f t="shared" si="38"/>
        <v>938079.19237499975</v>
      </c>
      <c r="I372" s="15">
        <f t="shared" si="38"/>
        <v>1090241.2673750001</v>
      </c>
      <c r="J372" s="15">
        <f t="shared" si="38"/>
        <v>1242403.3423749998</v>
      </c>
      <c r="K372" s="27">
        <f>노령연금!B371</f>
        <v>3910000</v>
      </c>
      <c r="L372" s="31"/>
      <c r="M372" s="31"/>
      <c r="N372" s="31"/>
      <c r="O372" s="31"/>
      <c r="P372" s="31"/>
      <c r="Q372" s="31"/>
      <c r="R372" s="31"/>
    </row>
    <row r="373" spans="3:18" ht="30" customHeight="1">
      <c r="C373" s="14">
        <f>노령연금!B372</f>
        <v>3920000</v>
      </c>
      <c r="D373" s="15">
        <f t="shared" si="38"/>
        <v>329591.11218749994</v>
      </c>
      <c r="E373" s="15">
        <f t="shared" si="38"/>
        <v>482384.21737499995</v>
      </c>
      <c r="F373" s="15">
        <f t="shared" si="38"/>
        <v>634796.29237500008</v>
      </c>
      <c r="G373" s="15">
        <f t="shared" si="38"/>
        <v>787208.36737499991</v>
      </c>
      <c r="H373" s="15">
        <f t="shared" si="38"/>
        <v>939620.44237499975</v>
      </c>
      <c r="I373" s="15">
        <f t="shared" si="38"/>
        <v>1092032.5173750001</v>
      </c>
      <c r="J373" s="15">
        <f t="shared" si="38"/>
        <v>1244444.5923749998</v>
      </c>
      <c r="K373" s="27">
        <f>노령연금!B372</f>
        <v>3920000</v>
      </c>
      <c r="L373" s="31"/>
      <c r="M373" s="31"/>
      <c r="N373" s="31"/>
      <c r="O373" s="31"/>
      <c r="P373" s="31"/>
      <c r="Q373" s="31"/>
      <c r="R373" s="31"/>
    </row>
    <row r="374" spans="3:18" ht="30" customHeight="1">
      <c r="C374" s="14">
        <f>노령연금!B373</f>
        <v>3930000</v>
      </c>
      <c r="D374" s="15">
        <f t="shared" si="38"/>
        <v>330131.73718749994</v>
      </c>
      <c r="E374" s="15">
        <f t="shared" si="38"/>
        <v>483175.46737499995</v>
      </c>
      <c r="F374" s="15">
        <f t="shared" si="38"/>
        <v>635837.54237500008</v>
      </c>
      <c r="G374" s="15">
        <f t="shared" si="38"/>
        <v>788499.61737499991</v>
      </c>
      <c r="H374" s="15">
        <f t="shared" si="38"/>
        <v>941161.69237499975</v>
      </c>
      <c r="I374" s="15">
        <f t="shared" si="38"/>
        <v>1093823.7673750001</v>
      </c>
      <c r="J374" s="15">
        <f t="shared" si="38"/>
        <v>1246485.8423749998</v>
      </c>
      <c r="K374" s="27">
        <f>노령연금!B373</f>
        <v>3930000</v>
      </c>
      <c r="L374" s="31"/>
      <c r="M374" s="31"/>
      <c r="N374" s="31"/>
      <c r="O374" s="31"/>
      <c r="P374" s="31"/>
      <c r="Q374" s="31"/>
      <c r="R374" s="31"/>
    </row>
    <row r="375" spans="3:18" ht="30" customHeight="1">
      <c r="C375" s="14">
        <f>노령연금!B374</f>
        <v>3940000</v>
      </c>
      <c r="D375" s="15">
        <f t="shared" si="38"/>
        <v>330672.36218749994</v>
      </c>
      <c r="E375" s="15">
        <f t="shared" si="38"/>
        <v>483966.71737499995</v>
      </c>
      <c r="F375" s="15">
        <f t="shared" si="38"/>
        <v>636878.79237500008</v>
      </c>
      <c r="G375" s="15">
        <f t="shared" si="38"/>
        <v>789790.86737499991</v>
      </c>
      <c r="H375" s="15">
        <f t="shared" si="38"/>
        <v>942702.94237499975</v>
      </c>
      <c r="I375" s="15">
        <f t="shared" si="38"/>
        <v>1095615.0173749998</v>
      </c>
      <c r="J375" s="15">
        <f t="shared" si="38"/>
        <v>1248527.0923749998</v>
      </c>
      <c r="K375" s="27">
        <f>노령연금!B374</f>
        <v>3940000</v>
      </c>
      <c r="L375" s="31"/>
      <c r="M375" s="31"/>
      <c r="N375" s="31"/>
      <c r="O375" s="31"/>
      <c r="P375" s="31"/>
      <c r="Q375" s="31"/>
      <c r="R375" s="31"/>
    </row>
    <row r="376" spans="3:18" ht="30" customHeight="1">
      <c r="C376" s="14">
        <f>노령연금!B375</f>
        <v>3950000</v>
      </c>
      <c r="D376" s="15">
        <f t="shared" si="38"/>
        <v>331212.98718749994</v>
      </c>
      <c r="E376" s="15">
        <f t="shared" si="38"/>
        <v>484757.96737499995</v>
      </c>
      <c r="F376" s="15">
        <f t="shared" si="38"/>
        <v>637920.04237500008</v>
      </c>
      <c r="G376" s="15">
        <f t="shared" si="38"/>
        <v>791082.11737499991</v>
      </c>
      <c r="H376" s="15">
        <f t="shared" si="38"/>
        <v>944244.19237499975</v>
      </c>
      <c r="I376" s="15">
        <f t="shared" si="38"/>
        <v>1097406.2673750001</v>
      </c>
      <c r="J376" s="15">
        <f t="shared" si="38"/>
        <v>1250568.3423749998</v>
      </c>
      <c r="K376" s="27">
        <f>노령연금!B375</f>
        <v>3950000</v>
      </c>
      <c r="L376" s="31"/>
      <c r="M376" s="31"/>
      <c r="N376" s="31"/>
      <c r="O376" s="31"/>
      <c r="P376" s="31"/>
      <c r="Q376" s="31"/>
      <c r="R376" s="31"/>
    </row>
    <row r="377" spans="3:18" ht="30" customHeight="1">
      <c r="C377" s="14">
        <f>노령연금!B376</f>
        <v>3960000</v>
      </c>
      <c r="D377" s="15">
        <f t="shared" si="38"/>
        <v>331753.61218749994</v>
      </c>
      <c r="E377" s="15">
        <f t="shared" si="38"/>
        <v>485549.21737499995</v>
      </c>
      <c r="F377" s="15">
        <f t="shared" si="38"/>
        <v>638961.29237500008</v>
      </c>
      <c r="G377" s="15">
        <f t="shared" si="38"/>
        <v>792373.36737499991</v>
      </c>
      <c r="H377" s="15">
        <f t="shared" si="38"/>
        <v>945785.44237499975</v>
      </c>
      <c r="I377" s="15">
        <f t="shared" si="38"/>
        <v>1099197.5173749998</v>
      </c>
      <c r="J377" s="15">
        <f t="shared" si="38"/>
        <v>1252609.5923749998</v>
      </c>
      <c r="K377" s="27">
        <f>노령연금!B376</f>
        <v>3960000</v>
      </c>
      <c r="L377" s="31"/>
      <c r="M377" s="31"/>
      <c r="N377" s="31"/>
      <c r="O377" s="31"/>
      <c r="P377" s="31"/>
      <c r="Q377" s="31"/>
      <c r="R377" s="31"/>
    </row>
    <row r="378" spans="3:18" ht="30" customHeight="1">
      <c r="C378" s="14">
        <f>노령연금!B377</f>
        <v>3970000</v>
      </c>
      <c r="D378" s="15">
        <f t="shared" si="38"/>
        <v>332294.23718749994</v>
      </c>
      <c r="E378" s="15">
        <f t="shared" si="38"/>
        <v>486340.46737499995</v>
      </c>
      <c r="F378" s="15">
        <f t="shared" si="38"/>
        <v>640002.54237500008</v>
      </c>
      <c r="G378" s="15">
        <f t="shared" si="38"/>
        <v>793664.61737499991</v>
      </c>
      <c r="H378" s="15">
        <f t="shared" si="38"/>
        <v>947326.69237499975</v>
      </c>
      <c r="I378" s="15">
        <f t="shared" si="38"/>
        <v>1100988.7673750001</v>
      </c>
      <c r="J378" s="15">
        <f t="shared" si="38"/>
        <v>1254650.8423749998</v>
      </c>
      <c r="K378" s="27">
        <f>노령연금!B377</f>
        <v>3970000</v>
      </c>
      <c r="L378" s="31"/>
      <c r="M378" s="31"/>
      <c r="N378" s="31"/>
      <c r="O378" s="31"/>
      <c r="P378" s="31"/>
      <c r="Q378" s="31"/>
      <c r="R378" s="31"/>
    </row>
    <row r="379" spans="3:18" ht="30" customHeight="1">
      <c r="C379" s="14">
        <f>노령연금!B378</f>
        <v>3980000</v>
      </c>
      <c r="D379" s="15">
        <f t="shared" ref="D379:J388" si="39">(($D$431*($C$6+$C379)*E$431/E$443)+($D$432*($C$6+$C379)*E$432/E$443)+($D$433*($C$6+$C379)*E$433/E$443)+($D$434*($C$6+$C379)*E$434/E$443)+($D$435*($C$6+$C379)*E$435/E$443)+($D$436*($C$6+$C379)*E$436/E$443)+($D$437*($C$6+$C379)*E$437/E$443)+($D$438*($C$6+$C379)*E$438/E$443)+($D$439*($C$6+$C379)*E$439/E$443)+($D$440*($C$6+$C379)*E$440/E$443)+($D$441*($C$6+$C379)*E$441/E$443)+($D$442*($C$6+$C379)*E$442/E$443))*E$443*12/240/12</f>
        <v>332834.86218749994</v>
      </c>
      <c r="E379" s="15">
        <f t="shared" si="39"/>
        <v>487131.71737499995</v>
      </c>
      <c r="F379" s="15">
        <f t="shared" si="39"/>
        <v>641043.79237500008</v>
      </c>
      <c r="G379" s="15">
        <f t="shared" si="39"/>
        <v>794955.86737499991</v>
      </c>
      <c r="H379" s="15">
        <f t="shared" si="39"/>
        <v>948867.94237499975</v>
      </c>
      <c r="I379" s="15">
        <f t="shared" si="39"/>
        <v>1102780.0173750001</v>
      </c>
      <c r="J379" s="15">
        <f t="shared" si="39"/>
        <v>1256692.0923749998</v>
      </c>
      <c r="K379" s="27">
        <f>노령연금!B378</f>
        <v>3980000</v>
      </c>
      <c r="L379" s="31"/>
      <c r="M379" s="31"/>
      <c r="N379" s="31"/>
      <c r="O379" s="31"/>
      <c r="P379" s="31"/>
      <c r="Q379" s="31"/>
      <c r="R379" s="31"/>
    </row>
    <row r="380" spans="3:18" ht="30" customHeight="1">
      <c r="C380" s="14">
        <f>노령연금!B379</f>
        <v>3990000</v>
      </c>
      <c r="D380" s="15">
        <f t="shared" si="39"/>
        <v>333375.48718749994</v>
      </c>
      <c r="E380" s="15">
        <f t="shared" si="39"/>
        <v>487922.96737499995</v>
      </c>
      <c r="F380" s="15">
        <f t="shared" si="39"/>
        <v>642085.04237500008</v>
      </c>
      <c r="G380" s="15">
        <f t="shared" si="39"/>
        <v>796247.11737499991</v>
      </c>
      <c r="H380" s="15">
        <f t="shared" si="39"/>
        <v>950409.19237499975</v>
      </c>
      <c r="I380" s="15">
        <f t="shared" si="39"/>
        <v>1104571.2673750001</v>
      </c>
      <c r="J380" s="15">
        <f t="shared" si="39"/>
        <v>1258733.3423749998</v>
      </c>
      <c r="K380" s="27">
        <f>노령연금!B379</f>
        <v>3990000</v>
      </c>
      <c r="L380" s="31"/>
      <c r="M380" s="31"/>
      <c r="N380" s="31"/>
      <c r="O380" s="31"/>
      <c r="P380" s="31"/>
      <c r="Q380" s="31"/>
      <c r="R380" s="31"/>
    </row>
    <row r="381" spans="3:18" ht="30" customHeight="1">
      <c r="C381" s="14">
        <f>노령연금!B380</f>
        <v>4000000</v>
      </c>
      <c r="D381" s="15">
        <f t="shared" si="39"/>
        <v>333916.11218749994</v>
      </c>
      <c r="E381" s="15">
        <f t="shared" si="39"/>
        <v>488714.21737499995</v>
      </c>
      <c r="F381" s="15">
        <f t="shared" si="39"/>
        <v>643126.29237500008</v>
      </c>
      <c r="G381" s="15">
        <f t="shared" si="39"/>
        <v>797538.36737499991</v>
      </c>
      <c r="H381" s="15">
        <f t="shared" si="39"/>
        <v>951950.44237499975</v>
      </c>
      <c r="I381" s="15">
        <f t="shared" si="39"/>
        <v>1106362.5173750001</v>
      </c>
      <c r="J381" s="15">
        <f t="shared" si="39"/>
        <v>1260774.5923749998</v>
      </c>
      <c r="K381" s="27">
        <f>노령연금!B380</f>
        <v>4000000</v>
      </c>
      <c r="L381" s="31"/>
      <c r="M381" s="31"/>
      <c r="N381" s="31"/>
      <c r="O381" s="31"/>
      <c r="P381" s="31"/>
      <c r="Q381" s="31"/>
      <c r="R381" s="31"/>
    </row>
    <row r="382" spans="3:18" ht="30" customHeight="1">
      <c r="C382" s="14">
        <f>노령연금!B381</f>
        <v>4010000</v>
      </c>
      <c r="D382" s="15">
        <f t="shared" si="39"/>
        <v>334456.73718749994</v>
      </c>
      <c r="E382" s="15">
        <f t="shared" si="39"/>
        <v>489505.46737499995</v>
      </c>
      <c r="F382" s="15">
        <f t="shared" si="39"/>
        <v>644167.54237500008</v>
      </c>
      <c r="G382" s="15">
        <f t="shared" si="39"/>
        <v>798829.61737499991</v>
      </c>
      <c r="H382" s="15">
        <f t="shared" si="39"/>
        <v>953491.69237499975</v>
      </c>
      <c r="I382" s="15">
        <f t="shared" si="39"/>
        <v>1108153.7673749998</v>
      </c>
      <c r="J382" s="15">
        <f t="shared" si="39"/>
        <v>1262815.8423749998</v>
      </c>
      <c r="K382" s="27">
        <f>노령연금!B381</f>
        <v>4010000</v>
      </c>
      <c r="L382" s="31"/>
      <c r="M382" s="31"/>
      <c r="N382" s="31"/>
      <c r="O382" s="31"/>
      <c r="P382" s="31"/>
      <c r="Q382" s="31"/>
      <c r="R382" s="31"/>
    </row>
    <row r="383" spans="3:18" ht="30" customHeight="1">
      <c r="C383" s="14">
        <f>노령연금!B382</f>
        <v>4020000</v>
      </c>
      <c r="D383" s="15">
        <f t="shared" si="39"/>
        <v>334997.36218749994</v>
      </c>
      <c r="E383" s="15">
        <f t="shared" si="39"/>
        <v>490296.71737499995</v>
      </c>
      <c r="F383" s="15">
        <f t="shared" si="39"/>
        <v>645208.79237500008</v>
      </c>
      <c r="G383" s="15">
        <f t="shared" si="39"/>
        <v>800120.86737499991</v>
      </c>
      <c r="H383" s="15">
        <f t="shared" si="39"/>
        <v>955032.94237499975</v>
      </c>
      <c r="I383" s="15">
        <f t="shared" si="39"/>
        <v>1109945.0173750001</v>
      </c>
      <c r="J383" s="15">
        <f t="shared" si="39"/>
        <v>1264857.0923749998</v>
      </c>
      <c r="K383" s="27">
        <f>노령연금!B382</f>
        <v>4020000</v>
      </c>
      <c r="L383" s="31"/>
      <c r="M383" s="31"/>
      <c r="N383" s="31"/>
      <c r="O383" s="31"/>
      <c r="P383" s="31"/>
      <c r="Q383" s="31"/>
      <c r="R383" s="31"/>
    </row>
    <row r="384" spans="3:18" ht="30" customHeight="1">
      <c r="C384" s="14">
        <f>노령연금!B383</f>
        <v>4030000</v>
      </c>
      <c r="D384" s="15">
        <f t="shared" si="39"/>
        <v>335537.98718749994</v>
      </c>
      <c r="E384" s="15">
        <f t="shared" si="39"/>
        <v>491087.96737499995</v>
      </c>
      <c r="F384" s="15">
        <f t="shared" si="39"/>
        <v>646250.04237500008</v>
      </c>
      <c r="G384" s="15">
        <f t="shared" si="39"/>
        <v>801412.11737499991</v>
      </c>
      <c r="H384" s="15">
        <f t="shared" si="39"/>
        <v>956574.19237499975</v>
      </c>
      <c r="I384" s="15">
        <f t="shared" si="39"/>
        <v>1111736.2673749998</v>
      </c>
      <c r="J384" s="15">
        <f t="shared" si="39"/>
        <v>1266898.3423749998</v>
      </c>
      <c r="K384" s="27">
        <f>노령연금!B383</f>
        <v>4030000</v>
      </c>
      <c r="L384" s="31"/>
      <c r="M384" s="31"/>
      <c r="N384" s="31"/>
      <c r="O384" s="31"/>
      <c r="P384" s="31"/>
      <c r="Q384" s="31"/>
      <c r="R384" s="31"/>
    </row>
    <row r="385" spans="3:18" ht="30" customHeight="1">
      <c r="C385" s="14">
        <f>노령연금!B384</f>
        <v>4040000</v>
      </c>
      <c r="D385" s="15">
        <f t="shared" si="39"/>
        <v>336078.61218749994</v>
      </c>
      <c r="E385" s="15">
        <f t="shared" si="39"/>
        <v>491879.21737499995</v>
      </c>
      <c r="F385" s="15">
        <f t="shared" si="39"/>
        <v>647291.29237499996</v>
      </c>
      <c r="G385" s="15">
        <f t="shared" si="39"/>
        <v>802703.36737499991</v>
      </c>
      <c r="H385" s="15">
        <f t="shared" si="39"/>
        <v>958115.44237499975</v>
      </c>
      <c r="I385" s="15">
        <f t="shared" si="39"/>
        <v>1113527.5173750001</v>
      </c>
      <c r="J385" s="15">
        <f t="shared" si="39"/>
        <v>1268939.5923749998</v>
      </c>
      <c r="K385" s="27">
        <f>노령연금!B384</f>
        <v>4040000</v>
      </c>
      <c r="L385" s="31"/>
      <c r="M385" s="31"/>
      <c r="N385" s="31"/>
      <c r="O385" s="31"/>
      <c r="P385" s="31"/>
      <c r="Q385" s="31"/>
      <c r="R385" s="31"/>
    </row>
    <row r="386" spans="3:18" ht="30" customHeight="1">
      <c r="C386" s="14">
        <f>노령연금!B385</f>
        <v>4050000</v>
      </c>
      <c r="D386" s="15">
        <f t="shared" si="39"/>
        <v>336619.23718749994</v>
      </c>
      <c r="E386" s="15">
        <f t="shared" si="39"/>
        <v>492670.46737499995</v>
      </c>
      <c r="F386" s="15">
        <f t="shared" si="39"/>
        <v>648332.54237499996</v>
      </c>
      <c r="G386" s="15">
        <f t="shared" si="39"/>
        <v>803994.61737499991</v>
      </c>
      <c r="H386" s="15">
        <f t="shared" si="39"/>
        <v>959656.69237499975</v>
      </c>
      <c r="I386" s="15">
        <f t="shared" si="39"/>
        <v>1115318.7673750001</v>
      </c>
      <c r="J386" s="15">
        <f t="shared" si="39"/>
        <v>1270980.8423749998</v>
      </c>
      <c r="K386" s="27">
        <f>노령연금!B385</f>
        <v>4050000</v>
      </c>
      <c r="L386" s="31"/>
      <c r="M386" s="31"/>
      <c r="N386" s="31"/>
      <c r="O386" s="31"/>
      <c r="P386" s="31"/>
      <c r="Q386" s="31"/>
      <c r="R386" s="31"/>
    </row>
    <row r="387" spans="3:18" ht="30" customHeight="1">
      <c r="C387" s="14">
        <f>노령연금!B386</f>
        <v>4060000</v>
      </c>
      <c r="D387" s="15">
        <f t="shared" si="39"/>
        <v>337159.86218749994</v>
      </c>
      <c r="E387" s="15">
        <f t="shared" si="39"/>
        <v>493461.71737499995</v>
      </c>
      <c r="F387" s="15">
        <f t="shared" si="39"/>
        <v>649373.79237499996</v>
      </c>
      <c r="G387" s="15">
        <f t="shared" si="39"/>
        <v>805285.86737499991</v>
      </c>
      <c r="H387" s="15">
        <f t="shared" si="39"/>
        <v>961197.94237499975</v>
      </c>
      <c r="I387" s="15">
        <f t="shared" si="39"/>
        <v>1117110.0173750001</v>
      </c>
      <c r="J387" s="15">
        <f t="shared" si="39"/>
        <v>1273022.0923749998</v>
      </c>
      <c r="K387" s="27">
        <f>노령연금!B386</f>
        <v>4060000</v>
      </c>
      <c r="L387" s="31"/>
      <c r="M387" s="31"/>
      <c r="N387" s="31"/>
      <c r="O387" s="31"/>
      <c r="P387" s="31"/>
      <c r="Q387" s="31"/>
      <c r="R387" s="31"/>
    </row>
    <row r="388" spans="3:18" ht="30" customHeight="1">
      <c r="C388" s="14">
        <f>노령연금!B387</f>
        <v>4070000</v>
      </c>
      <c r="D388" s="15">
        <f t="shared" si="39"/>
        <v>337700.48718749994</v>
      </c>
      <c r="E388" s="15">
        <f t="shared" si="39"/>
        <v>494252.96737499995</v>
      </c>
      <c r="F388" s="15">
        <f t="shared" si="39"/>
        <v>650415.04237499996</v>
      </c>
      <c r="G388" s="15">
        <f t="shared" si="39"/>
        <v>806577.11737499991</v>
      </c>
      <c r="H388" s="15">
        <f t="shared" si="39"/>
        <v>962739.19237499975</v>
      </c>
      <c r="I388" s="15">
        <f t="shared" si="39"/>
        <v>1118901.2673749998</v>
      </c>
      <c r="J388" s="15">
        <f t="shared" si="39"/>
        <v>1275063.3423749998</v>
      </c>
      <c r="K388" s="27">
        <f>노령연금!B387</f>
        <v>4070000</v>
      </c>
      <c r="L388" s="31"/>
      <c r="M388" s="31"/>
      <c r="N388" s="31"/>
      <c r="O388" s="31"/>
      <c r="P388" s="31"/>
      <c r="Q388" s="31"/>
      <c r="R388" s="31"/>
    </row>
    <row r="389" spans="3:18" ht="30" customHeight="1">
      <c r="C389" s="14">
        <f>노령연금!B388</f>
        <v>4080000</v>
      </c>
      <c r="D389" s="15">
        <f t="shared" ref="D389:J398" si="40">(($D$431*($C$6+$C389)*E$431/E$443)+($D$432*($C$6+$C389)*E$432/E$443)+($D$433*($C$6+$C389)*E$433/E$443)+($D$434*($C$6+$C389)*E$434/E$443)+($D$435*($C$6+$C389)*E$435/E$443)+($D$436*($C$6+$C389)*E$436/E$443)+($D$437*($C$6+$C389)*E$437/E$443)+($D$438*($C$6+$C389)*E$438/E$443)+($D$439*($C$6+$C389)*E$439/E$443)+($D$440*($C$6+$C389)*E$440/E$443)+($D$441*($C$6+$C389)*E$441/E$443)+($D$442*($C$6+$C389)*E$442/E$443))*E$443*12/240/12</f>
        <v>338241.11218749994</v>
      </c>
      <c r="E389" s="15">
        <f t="shared" si="40"/>
        <v>495044.21737499995</v>
      </c>
      <c r="F389" s="15">
        <f t="shared" si="40"/>
        <v>651456.29237499996</v>
      </c>
      <c r="G389" s="15">
        <f t="shared" si="40"/>
        <v>807868.36737499991</v>
      </c>
      <c r="H389" s="15">
        <f t="shared" si="40"/>
        <v>964280.44237499975</v>
      </c>
      <c r="I389" s="15">
        <f t="shared" si="40"/>
        <v>1120692.5173750001</v>
      </c>
      <c r="J389" s="15">
        <f t="shared" si="40"/>
        <v>1277104.5923749998</v>
      </c>
      <c r="K389" s="27">
        <f>노령연금!B388</f>
        <v>4080000</v>
      </c>
      <c r="L389" s="31"/>
      <c r="M389" s="31"/>
      <c r="N389" s="31"/>
      <c r="O389" s="31"/>
      <c r="P389" s="31"/>
      <c r="Q389" s="31"/>
      <c r="R389" s="31"/>
    </row>
    <row r="390" spans="3:18" ht="30" customHeight="1">
      <c r="C390" s="14">
        <f>노령연금!B389</f>
        <v>4090000</v>
      </c>
      <c r="D390" s="15">
        <f t="shared" si="40"/>
        <v>338781.73718749994</v>
      </c>
      <c r="E390" s="15">
        <f t="shared" si="40"/>
        <v>495835.46737499995</v>
      </c>
      <c r="F390" s="15">
        <f t="shared" si="40"/>
        <v>652497.54237499996</v>
      </c>
      <c r="G390" s="15">
        <f t="shared" si="40"/>
        <v>809159.61737499991</v>
      </c>
      <c r="H390" s="15">
        <f t="shared" si="40"/>
        <v>965821.69237499975</v>
      </c>
      <c r="I390" s="15">
        <f t="shared" si="40"/>
        <v>1122483.7673750001</v>
      </c>
      <c r="J390" s="15">
        <f t="shared" si="40"/>
        <v>1279145.8423749998</v>
      </c>
      <c r="K390" s="27">
        <f>노령연금!B389</f>
        <v>4090000</v>
      </c>
      <c r="L390" s="31"/>
      <c r="M390" s="31"/>
      <c r="N390" s="31"/>
      <c r="O390" s="31"/>
      <c r="P390" s="31"/>
      <c r="Q390" s="31"/>
      <c r="R390" s="31"/>
    </row>
    <row r="391" spans="3:18" ht="30" customHeight="1">
      <c r="C391" s="14">
        <f>노령연금!B390</f>
        <v>4100000</v>
      </c>
      <c r="D391" s="15">
        <f t="shared" si="40"/>
        <v>339322.36218749994</v>
      </c>
      <c r="E391" s="15">
        <f t="shared" si="40"/>
        <v>496626.71737499995</v>
      </c>
      <c r="F391" s="15">
        <f t="shared" si="40"/>
        <v>653538.79237499996</v>
      </c>
      <c r="G391" s="15">
        <f t="shared" si="40"/>
        <v>810450.86737499991</v>
      </c>
      <c r="H391" s="15">
        <f t="shared" si="40"/>
        <v>967362.94237499975</v>
      </c>
      <c r="I391" s="15">
        <f t="shared" si="40"/>
        <v>1124275.0173749998</v>
      </c>
      <c r="J391" s="15">
        <f t="shared" si="40"/>
        <v>1281187.0923749998</v>
      </c>
      <c r="K391" s="27">
        <f>노령연금!B390</f>
        <v>4100000</v>
      </c>
      <c r="L391" s="31"/>
      <c r="M391" s="31"/>
      <c r="N391" s="31"/>
      <c r="O391" s="31"/>
      <c r="P391" s="31"/>
      <c r="Q391" s="31"/>
      <c r="R391" s="31"/>
    </row>
    <row r="392" spans="3:18" ht="30" customHeight="1">
      <c r="C392" s="14">
        <f>노령연금!B391</f>
        <v>4110000</v>
      </c>
      <c r="D392" s="15">
        <f t="shared" si="40"/>
        <v>339862.98718749994</v>
      </c>
      <c r="E392" s="15">
        <f t="shared" si="40"/>
        <v>497417.96737499995</v>
      </c>
      <c r="F392" s="15">
        <f t="shared" si="40"/>
        <v>654580.04237499996</v>
      </c>
      <c r="G392" s="15">
        <f t="shared" si="40"/>
        <v>811742.11737499991</v>
      </c>
      <c r="H392" s="15">
        <f t="shared" si="40"/>
        <v>968904.19237499975</v>
      </c>
      <c r="I392" s="15">
        <f t="shared" si="40"/>
        <v>1126066.2673749998</v>
      </c>
      <c r="J392" s="15">
        <f t="shared" si="40"/>
        <v>1283228.3423749998</v>
      </c>
      <c r="K392" s="27">
        <f>노령연금!B391</f>
        <v>4110000</v>
      </c>
      <c r="L392" s="31"/>
      <c r="M392" s="31"/>
      <c r="N392" s="31"/>
      <c r="O392" s="31"/>
      <c r="P392" s="31"/>
      <c r="Q392" s="31"/>
      <c r="R392" s="31"/>
    </row>
    <row r="393" spans="3:18" ht="30" customHeight="1">
      <c r="C393" s="14">
        <f>노령연금!B392</f>
        <v>4120000</v>
      </c>
      <c r="D393" s="15">
        <f t="shared" si="40"/>
        <v>340403.61218749994</v>
      </c>
      <c r="E393" s="15">
        <f t="shared" si="40"/>
        <v>498209.21737499995</v>
      </c>
      <c r="F393" s="15">
        <f t="shared" si="40"/>
        <v>655621.29237499996</v>
      </c>
      <c r="G393" s="15">
        <f t="shared" si="40"/>
        <v>813033.36737499991</v>
      </c>
      <c r="H393" s="15">
        <f t="shared" si="40"/>
        <v>970445.44237499975</v>
      </c>
      <c r="I393" s="15">
        <f t="shared" si="40"/>
        <v>1127857.5173749998</v>
      </c>
      <c r="J393" s="15">
        <f t="shared" si="40"/>
        <v>1285269.5923749998</v>
      </c>
      <c r="K393" s="27">
        <f>노령연금!B392</f>
        <v>4120000</v>
      </c>
      <c r="L393" s="31"/>
      <c r="M393" s="31"/>
      <c r="N393" s="31"/>
      <c r="O393" s="31"/>
      <c r="P393" s="31"/>
      <c r="Q393" s="31"/>
      <c r="R393" s="31"/>
    </row>
    <row r="394" spans="3:18" ht="30" customHeight="1">
      <c r="C394" s="14">
        <f>노령연금!B393</f>
        <v>4130000</v>
      </c>
      <c r="D394" s="15">
        <f t="shared" si="40"/>
        <v>340944.23718749994</v>
      </c>
      <c r="E394" s="15">
        <f t="shared" si="40"/>
        <v>499000.46737499995</v>
      </c>
      <c r="F394" s="15">
        <f t="shared" si="40"/>
        <v>656662.54237499996</v>
      </c>
      <c r="G394" s="15">
        <f t="shared" si="40"/>
        <v>814324.61737499991</v>
      </c>
      <c r="H394" s="15">
        <f t="shared" si="40"/>
        <v>971986.69237499975</v>
      </c>
      <c r="I394" s="15">
        <f t="shared" si="40"/>
        <v>1129648.7673749998</v>
      </c>
      <c r="J394" s="15">
        <f t="shared" si="40"/>
        <v>1287310.8423749998</v>
      </c>
      <c r="K394" s="27">
        <f>노령연금!B393</f>
        <v>4130000</v>
      </c>
      <c r="L394" s="31"/>
      <c r="M394" s="31"/>
      <c r="N394" s="31"/>
      <c r="O394" s="31"/>
      <c r="P394" s="31"/>
      <c r="Q394" s="31"/>
      <c r="R394" s="31"/>
    </row>
    <row r="395" spans="3:18" ht="30" customHeight="1">
      <c r="C395" s="14">
        <f>노령연금!B394</f>
        <v>4140000</v>
      </c>
      <c r="D395" s="15">
        <f t="shared" si="40"/>
        <v>341484.86218749994</v>
      </c>
      <c r="E395" s="15">
        <f t="shared" si="40"/>
        <v>499791.71737499995</v>
      </c>
      <c r="F395" s="15">
        <f t="shared" si="40"/>
        <v>657703.79237499996</v>
      </c>
      <c r="G395" s="15">
        <f t="shared" si="40"/>
        <v>815615.86737499991</v>
      </c>
      <c r="H395" s="15">
        <f t="shared" si="40"/>
        <v>973527.94237499975</v>
      </c>
      <c r="I395" s="15">
        <f t="shared" si="40"/>
        <v>1131440.0173749998</v>
      </c>
      <c r="J395" s="15">
        <f t="shared" si="40"/>
        <v>1289352.0923749998</v>
      </c>
      <c r="K395" s="27">
        <f>노령연금!B394</f>
        <v>4140000</v>
      </c>
      <c r="L395" s="31"/>
      <c r="M395" s="31"/>
      <c r="N395" s="31"/>
      <c r="O395" s="31"/>
      <c r="P395" s="31"/>
      <c r="Q395" s="31"/>
      <c r="R395" s="31"/>
    </row>
    <row r="396" spans="3:18" ht="30" customHeight="1">
      <c r="C396" s="14">
        <f>노령연금!B395</f>
        <v>4150000</v>
      </c>
      <c r="D396" s="15">
        <f t="shared" si="40"/>
        <v>342025.48718749994</v>
      </c>
      <c r="E396" s="15">
        <f t="shared" si="40"/>
        <v>500582.96737499995</v>
      </c>
      <c r="F396" s="15">
        <f t="shared" si="40"/>
        <v>658745.04237499996</v>
      </c>
      <c r="G396" s="15">
        <f t="shared" si="40"/>
        <v>816907.11737499991</v>
      </c>
      <c r="H396" s="15">
        <f t="shared" si="40"/>
        <v>975069.19237499975</v>
      </c>
      <c r="I396" s="15">
        <f t="shared" si="40"/>
        <v>1133231.2673750001</v>
      </c>
      <c r="J396" s="15">
        <f t="shared" si="40"/>
        <v>1291393.3423749998</v>
      </c>
      <c r="K396" s="27">
        <f>노령연금!B395</f>
        <v>4150000</v>
      </c>
      <c r="L396" s="31"/>
      <c r="M396" s="31"/>
      <c r="N396" s="31"/>
      <c r="O396" s="31"/>
      <c r="P396" s="31"/>
      <c r="Q396" s="31"/>
      <c r="R396" s="31"/>
    </row>
    <row r="397" spans="3:18" ht="30" customHeight="1">
      <c r="C397" s="14">
        <f>노령연금!B396</f>
        <v>4160000</v>
      </c>
      <c r="D397" s="15">
        <f t="shared" si="40"/>
        <v>342566.11218749994</v>
      </c>
      <c r="E397" s="15">
        <f t="shared" si="40"/>
        <v>501374.21737499995</v>
      </c>
      <c r="F397" s="15">
        <f t="shared" si="40"/>
        <v>659786.29237499996</v>
      </c>
      <c r="G397" s="15">
        <f t="shared" si="40"/>
        <v>818198.36737499991</v>
      </c>
      <c r="H397" s="15">
        <f t="shared" si="40"/>
        <v>976610.44237499975</v>
      </c>
      <c r="I397" s="15">
        <f t="shared" si="40"/>
        <v>1135022.5173750001</v>
      </c>
      <c r="J397" s="15">
        <f t="shared" si="40"/>
        <v>1293434.5923749998</v>
      </c>
      <c r="K397" s="27">
        <f>노령연금!B396</f>
        <v>4160000</v>
      </c>
      <c r="L397" s="31"/>
      <c r="M397" s="31"/>
      <c r="N397" s="31"/>
      <c r="O397" s="31"/>
      <c r="P397" s="31"/>
      <c r="Q397" s="31"/>
      <c r="R397" s="31"/>
    </row>
    <row r="398" spans="3:18" ht="30" customHeight="1">
      <c r="C398" s="14">
        <f>노령연금!B397</f>
        <v>4170000</v>
      </c>
      <c r="D398" s="15">
        <f t="shared" si="40"/>
        <v>343106.73718749994</v>
      </c>
      <c r="E398" s="15">
        <f t="shared" si="40"/>
        <v>502165.46737499995</v>
      </c>
      <c r="F398" s="15">
        <f t="shared" si="40"/>
        <v>660827.54237499996</v>
      </c>
      <c r="G398" s="15">
        <f t="shared" si="40"/>
        <v>819489.61737499991</v>
      </c>
      <c r="H398" s="15">
        <f t="shared" si="40"/>
        <v>978151.69237499975</v>
      </c>
      <c r="I398" s="15">
        <f t="shared" si="40"/>
        <v>1136813.7673749998</v>
      </c>
      <c r="J398" s="15">
        <f t="shared" si="40"/>
        <v>1295475.8423749998</v>
      </c>
      <c r="K398" s="27">
        <f>노령연금!B397</f>
        <v>4170000</v>
      </c>
      <c r="L398" s="31"/>
      <c r="M398" s="31"/>
      <c r="N398" s="31"/>
      <c r="O398" s="31"/>
      <c r="P398" s="31"/>
      <c r="Q398" s="31"/>
      <c r="R398" s="31"/>
    </row>
    <row r="399" spans="3:18" ht="30" customHeight="1">
      <c r="C399" s="14">
        <f>노령연금!B398</f>
        <v>4180000</v>
      </c>
      <c r="D399" s="15">
        <f t="shared" ref="D399:J402" si="41">(($D$431*($C$6+$C399)*E$431/E$443)+($D$432*($C$6+$C399)*E$432/E$443)+($D$433*($C$6+$C399)*E$433/E$443)+($D$434*($C$6+$C399)*E$434/E$443)+($D$435*($C$6+$C399)*E$435/E$443)+($D$436*($C$6+$C399)*E$436/E$443)+($D$437*($C$6+$C399)*E$437/E$443)+($D$438*($C$6+$C399)*E$438/E$443)+($D$439*($C$6+$C399)*E$439/E$443)+($D$440*($C$6+$C399)*E$440/E$443)+($D$441*($C$6+$C399)*E$441/E$443)+($D$442*($C$6+$C399)*E$442/E$443))*E$443*12/240/12</f>
        <v>343647.36218749994</v>
      </c>
      <c r="E399" s="15">
        <f t="shared" si="41"/>
        <v>502956.71737499995</v>
      </c>
      <c r="F399" s="15">
        <f t="shared" si="41"/>
        <v>661868.79237499996</v>
      </c>
      <c r="G399" s="15">
        <f t="shared" si="41"/>
        <v>820780.86737499991</v>
      </c>
      <c r="H399" s="15">
        <f t="shared" si="41"/>
        <v>979692.94237499975</v>
      </c>
      <c r="I399" s="15">
        <f t="shared" si="41"/>
        <v>1138605.0173749998</v>
      </c>
      <c r="J399" s="15">
        <f t="shared" si="41"/>
        <v>1297517.0923749998</v>
      </c>
      <c r="K399" s="27">
        <f>노령연금!B398</f>
        <v>4180000</v>
      </c>
      <c r="L399" s="31"/>
      <c r="M399" s="31"/>
      <c r="N399" s="31"/>
      <c r="O399" s="31"/>
      <c r="P399" s="31"/>
      <c r="Q399" s="31"/>
      <c r="R399" s="31"/>
    </row>
    <row r="400" spans="3:18" ht="30" customHeight="1">
      <c r="C400" s="14">
        <f>노령연금!B399</f>
        <v>4190000</v>
      </c>
      <c r="D400" s="15">
        <f t="shared" si="41"/>
        <v>344187.98718749994</v>
      </c>
      <c r="E400" s="15">
        <f t="shared" si="41"/>
        <v>503747.96737499995</v>
      </c>
      <c r="F400" s="15">
        <f t="shared" si="41"/>
        <v>662910.04237499996</v>
      </c>
      <c r="G400" s="15">
        <f t="shared" si="41"/>
        <v>822072.11737499991</v>
      </c>
      <c r="H400" s="15">
        <f t="shared" si="41"/>
        <v>981234.19237499975</v>
      </c>
      <c r="I400" s="15">
        <f t="shared" si="41"/>
        <v>1140396.2673749998</v>
      </c>
      <c r="J400" s="15">
        <f t="shared" si="41"/>
        <v>1299558.3423749998</v>
      </c>
      <c r="K400" s="27">
        <f>노령연금!B399</f>
        <v>4190000</v>
      </c>
      <c r="L400" s="31"/>
      <c r="M400" s="31"/>
      <c r="N400" s="31"/>
      <c r="O400" s="31"/>
      <c r="P400" s="31"/>
      <c r="Q400" s="31"/>
      <c r="R400" s="31"/>
    </row>
    <row r="401" spans="3:18" ht="30" customHeight="1">
      <c r="C401" s="14">
        <f>노령연금!B400</f>
        <v>4200000</v>
      </c>
      <c r="D401" s="15">
        <f t="shared" si="41"/>
        <v>344728.61218749994</v>
      </c>
      <c r="E401" s="15">
        <f t="shared" si="41"/>
        <v>504539.21737499995</v>
      </c>
      <c r="F401" s="15">
        <f t="shared" si="41"/>
        <v>663951.29237499996</v>
      </c>
      <c r="G401" s="15">
        <f t="shared" si="41"/>
        <v>823363.36737499991</v>
      </c>
      <c r="H401" s="15">
        <f t="shared" si="41"/>
        <v>982775.44237499975</v>
      </c>
      <c r="I401" s="15">
        <f t="shared" si="41"/>
        <v>1142187.5173749998</v>
      </c>
      <c r="J401" s="15">
        <f t="shared" si="41"/>
        <v>1301599.5923749998</v>
      </c>
      <c r="K401" s="27">
        <f>노령연금!B400</f>
        <v>4200000</v>
      </c>
      <c r="L401" s="31"/>
      <c r="M401" s="31"/>
      <c r="N401" s="31"/>
      <c r="O401" s="31"/>
      <c r="P401" s="31"/>
      <c r="Q401" s="31"/>
      <c r="R401" s="31"/>
    </row>
    <row r="402" spans="3:18" ht="20.25" customHeight="1">
      <c r="C402" s="14">
        <f>노령연금!B401</f>
        <v>4210000</v>
      </c>
      <c r="D402" s="15">
        <f t="shared" si="41"/>
        <v>345269.23718749994</v>
      </c>
      <c r="E402" s="15">
        <f t="shared" si="41"/>
        <v>505330.46737499995</v>
      </c>
      <c r="F402" s="15">
        <f t="shared" si="41"/>
        <v>664992.54237499996</v>
      </c>
      <c r="G402" s="15">
        <f t="shared" si="41"/>
        <v>824654.61737499991</v>
      </c>
      <c r="H402" s="15">
        <f t="shared" si="41"/>
        <v>984316.69237499975</v>
      </c>
      <c r="I402" s="15">
        <f t="shared" si="41"/>
        <v>1143978.7673749998</v>
      </c>
      <c r="J402" s="15">
        <f t="shared" si="41"/>
        <v>1303640.8423749998</v>
      </c>
      <c r="K402" s="27">
        <f>노령연금!B401</f>
        <v>4210000</v>
      </c>
      <c r="L402" s="31"/>
      <c r="M402" s="31"/>
      <c r="N402" s="31"/>
      <c r="O402" s="31"/>
      <c r="P402" s="31"/>
      <c r="Q402" s="31"/>
      <c r="R402" s="31"/>
    </row>
    <row r="403" spans="3:18" ht="20.25" customHeight="1">
      <c r="C403" s="14">
        <f>노령연금!B402</f>
        <v>4220000</v>
      </c>
      <c r="D403" s="15">
        <f t="shared" ref="D403:J403" si="42">(($D$431*($C$6+$C403)*E$431/E$443)+($D$432*($C$6+$C403)*E$432/E$443)+($D$433*($C$6+$C403)*E$433/E$443)+($D$434*($C$6+$C403)*E$434/E$443)+($D$435*($C$6+$C403)*E$435/E$443)+($D$436*($C$6+$C403)*E$436/E$443)+($D$437*($C$6+$C403)*E$437/E$443)+($D$438*($C$6+$C403)*E$438/E$443)+($D$439*($C$6+$C403)*E$439/E$443)+($D$440*($C$6+$C403)*E$440/E$443)+($D$441*($C$6+$C403)*E$441/E$443)+($D$442*($C$6+$C403)*E$442/E$443))*E$443*12/240/12</f>
        <v>345809.86218749994</v>
      </c>
      <c r="E403" s="15">
        <f t="shared" si="42"/>
        <v>506121.71737499995</v>
      </c>
      <c r="F403" s="15">
        <f t="shared" si="42"/>
        <v>666033.79237499996</v>
      </c>
      <c r="G403" s="15">
        <f t="shared" si="42"/>
        <v>825945.86737499991</v>
      </c>
      <c r="H403" s="15">
        <f t="shared" si="42"/>
        <v>985857.94237499975</v>
      </c>
      <c r="I403" s="15">
        <f t="shared" si="42"/>
        <v>1145770.0173750001</v>
      </c>
      <c r="J403" s="15">
        <f t="shared" si="42"/>
        <v>1305682.0923749998</v>
      </c>
      <c r="K403" s="27">
        <f>노령연금!B402</f>
        <v>4220000</v>
      </c>
      <c r="L403" s="31"/>
      <c r="M403" s="31"/>
      <c r="N403" s="31"/>
      <c r="O403" s="31"/>
      <c r="P403" s="31"/>
      <c r="Q403" s="31"/>
      <c r="R403" s="31"/>
    </row>
    <row r="404" spans="3:18" ht="20.25" customHeight="1">
      <c r="C404" s="14">
        <f>노령연금!B403</f>
        <v>4230000</v>
      </c>
      <c r="D404" s="15">
        <f t="shared" ref="D404:J404" si="43">(($D$431*($C$6+$C404)*E$431/E$443)+($D$432*($C$6+$C404)*E$432/E$443)+($D$433*($C$6+$C404)*E$433/E$443)+($D$434*($C$6+$C404)*E$434/E$443)+($D$435*($C$6+$C404)*E$435/E$443)+($D$436*($C$6+$C404)*E$436/E$443)+($D$437*($C$6+$C404)*E$437/E$443)+($D$438*($C$6+$C404)*E$438/E$443)+($D$439*($C$6+$C404)*E$439/E$443)+($D$440*($C$6+$C404)*E$440/E$443)+($D$441*($C$6+$C404)*E$441/E$443)+($D$442*($C$6+$C404)*E$442/E$443))*E$443*12/240/12</f>
        <v>346350.48718749994</v>
      </c>
      <c r="E404" s="15">
        <f t="shared" si="43"/>
        <v>506912.96737499995</v>
      </c>
      <c r="F404" s="15">
        <f t="shared" si="43"/>
        <v>667075.04237499996</v>
      </c>
      <c r="G404" s="15">
        <f t="shared" si="43"/>
        <v>827237.11737499991</v>
      </c>
      <c r="H404" s="15">
        <f t="shared" si="43"/>
        <v>987399.19237499975</v>
      </c>
      <c r="I404" s="15">
        <f t="shared" si="43"/>
        <v>1147561.2673750001</v>
      </c>
      <c r="J404" s="15">
        <f t="shared" si="43"/>
        <v>1307723.3423749998</v>
      </c>
      <c r="K404" s="27">
        <f>노령연금!B403</f>
        <v>4230000</v>
      </c>
      <c r="L404" s="31"/>
      <c r="M404" s="31"/>
      <c r="N404" s="31"/>
      <c r="O404" s="31"/>
      <c r="P404" s="31"/>
      <c r="Q404" s="31"/>
      <c r="R404" s="31"/>
    </row>
    <row r="405" spans="3:18" ht="20.25" customHeight="1">
      <c r="C405" s="14">
        <f>노령연금!B404</f>
        <v>4240000</v>
      </c>
      <c r="D405" s="15">
        <f t="shared" ref="D405:J405" si="44">(($D$431*($C$6+$C405)*E$431/E$443)+($D$432*($C$6+$C405)*E$432/E$443)+($D$433*($C$6+$C405)*E$433/E$443)+($D$434*($C$6+$C405)*E$434/E$443)+($D$435*($C$6+$C405)*E$435/E$443)+($D$436*($C$6+$C405)*E$436/E$443)+($D$437*($C$6+$C405)*E$437/E$443)+($D$438*($C$6+$C405)*E$438/E$443)+($D$439*($C$6+$C405)*E$439/E$443)+($D$440*($C$6+$C405)*E$440/E$443)+($D$441*($C$6+$C405)*E$441/E$443)+($D$442*($C$6+$C405)*E$442/E$443))*E$443*12/240/12</f>
        <v>346891.11218749994</v>
      </c>
      <c r="E405" s="15">
        <f t="shared" si="44"/>
        <v>507704.21737499995</v>
      </c>
      <c r="F405" s="15">
        <f t="shared" si="44"/>
        <v>668116.29237499996</v>
      </c>
      <c r="G405" s="15">
        <f t="shared" si="44"/>
        <v>828528.36737499991</v>
      </c>
      <c r="H405" s="15">
        <f t="shared" si="44"/>
        <v>988940.44237499975</v>
      </c>
      <c r="I405" s="15">
        <f t="shared" si="44"/>
        <v>1149352.5173749998</v>
      </c>
      <c r="J405" s="15">
        <f t="shared" si="44"/>
        <v>1309764.5923749998</v>
      </c>
      <c r="K405" s="27">
        <f>노령연금!B404</f>
        <v>4240000</v>
      </c>
      <c r="L405" s="31"/>
      <c r="M405" s="31"/>
      <c r="N405" s="31"/>
      <c r="O405" s="31"/>
      <c r="P405" s="31"/>
      <c r="Q405" s="31"/>
      <c r="R405" s="31"/>
    </row>
    <row r="406" spans="3:18" ht="20.25" customHeight="1">
      <c r="C406" s="14">
        <f>노령연금!B405</f>
        <v>4250000</v>
      </c>
      <c r="D406" s="15">
        <f t="shared" ref="D406:J406" si="45">(($D$431*($C$6+$C406)*E$431/E$443)+($D$432*($C$6+$C406)*E$432/E$443)+($D$433*($C$6+$C406)*E$433/E$443)+($D$434*($C$6+$C406)*E$434/E$443)+($D$435*($C$6+$C406)*E$435/E$443)+($D$436*($C$6+$C406)*E$436/E$443)+($D$437*($C$6+$C406)*E$437/E$443)+($D$438*($C$6+$C406)*E$438/E$443)+($D$439*($C$6+$C406)*E$439/E$443)+($D$440*($C$6+$C406)*E$440/E$443)+($D$441*($C$6+$C406)*E$441/E$443)+($D$442*($C$6+$C406)*E$442/E$443))*E$443*12/240/12</f>
        <v>347431.73718749994</v>
      </c>
      <c r="E406" s="15">
        <f t="shared" si="45"/>
        <v>508495.46737499995</v>
      </c>
      <c r="F406" s="15">
        <f t="shared" si="45"/>
        <v>669157.54237499996</v>
      </c>
      <c r="G406" s="15">
        <f t="shared" si="45"/>
        <v>829819.61737499991</v>
      </c>
      <c r="H406" s="15">
        <f t="shared" si="45"/>
        <v>990481.69237499975</v>
      </c>
      <c r="I406" s="15">
        <f t="shared" si="45"/>
        <v>1151143.7673749998</v>
      </c>
      <c r="J406" s="15">
        <f t="shared" si="45"/>
        <v>1311805.8423749998</v>
      </c>
      <c r="K406" s="27">
        <f>노령연금!B405</f>
        <v>4250000</v>
      </c>
      <c r="L406" s="31"/>
      <c r="M406" s="31"/>
      <c r="N406" s="31"/>
      <c r="O406" s="31"/>
      <c r="P406" s="31"/>
      <c r="Q406" s="31"/>
      <c r="R406" s="31"/>
    </row>
    <row r="407" spans="3:18" ht="20.25" customHeight="1">
      <c r="C407" s="14">
        <f>노령연금!B406</f>
        <v>4260000</v>
      </c>
      <c r="D407" s="15">
        <f t="shared" ref="D407:J407" si="46">(($D$431*($C$6+$C407)*E$431/E$443)+($D$432*($C$6+$C407)*E$432/E$443)+($D$433*($C$6+$C407)*E$433/E$443)+($D$434*($C$6+$C407)*E$434/E$443)+($D$435*($C$6+$C407)*E$435/E$443)+($D$436*($C$6+$C407)*E$436/E$443)+($D$437*($C$6+$C407)*E$437/E$443)+($D$438*($C$6+$C407)*E$438/E$443)+($D$439*($C$6+$C407)*E$439/E$443)+($D$440*($C$6+$C407)*E$440/E$443)+($D$441*($C$6+$C407)*E$441/E$443)+($D$442*($C$6+$C407)*E$442/E$443))*E$443*12/240/12</f>
        <v>347972.36218749994</v>
      </c>
      <c r="E407" s="15">
        <f t="shared" si="46"/>
        <v>509286.71737499995</v>
      </c>
      <c r="F407" s="15">
        <f t="shared" si="46"/>
        <v>670198.79237499996</v>
      </c>
      <c r="G407" s="15">
        <f t="shared" si="46"/>
        <v>831110.86737499991</v>
      </c>
      <c r="H407" s="15">
        <f t="shared" si="46"/>
        <v>992022.94237499975</v>
      </c>
      <c r="I407" s="15">
        <f t="shared" si="46"/>
        <v>1152935.0173749998</v>
      </c>
      <c r="J407" s="15">
        <f t="shared" si="46"/>
        <v>1313847.0923749998</v>
      </c>
      <c r="K407" s="27">
        <f>노령연금!B406</f>
        <v>4260000</v>
      </c>
      <c r="L407" s="31"/>
      <c r="M407" s="31"/>
      <c r="N407" s="31"/>
      <c r="O407" s="31"/>
      <c r="P407" s="31"/>
      <c r="Q407" s="31"/>
      <c r="R407" s="31"/>
    </row>
    <row r="408" spans="3:18" ht="20.25" customHeight="1">
      <c r="C408" s="14">
        <f>노령연금!B407</f>
        <v>4270000</v>
      </c>
      <c r="D408" s="15">
        <f t="shared" ref="D408:J408" si="47">(($D$431*($C$6+$C408)*E$431/E$443)+($D$432*($C$6+$C408)*E$432/E$443)+($D$433*($C$6+$C408)*E$433/E$443)+($D$434*($C$6+$C408)*E$434/E$443)+($D$435*($C$6+$C408)*E$435/E$443)+($D$436*($C$6+$C408)*E$436/E$443)+($D$437*($C$6+$C408)*E$437/E$443)+($D$438*($C$6+$C408)*E$438/E$443)+($D$439*($C$6+$C408)*E$439/E$443)+($D$440*($C$6+$C408)*E$440/E$443)+($D$441*($C$6+$C408)*E$441/E$443)+($D$442*($C$6+$C408)*E$442/E$443))*E$443*12/240/12</f>
        <v>348512.98718749994</v>
      </c>
      <c r="E408" s="15">
        <f t="shared" si="47"/>
        <v>510077.96737499995</v>
      </c>
      <c r="F408" s="15">
        <f t="shared" si="47"/>
        <v>671240.04237499996</v>
      </c>
      <c r="G408" s="15">
        <f t="shared" si="47"/>
        <v>832402.11737499991</v>
      </c>
      <c r="H408" s="15">
        <f t="shared" si="47"/>
        <v>993564.19237499975</v>
      </c>
      <c r="I408" s="15">
        <f t="shared" si="47"/>
        <v>1154726.2673749998</v>
      </c>
      <c r="J408" s="15">
        <f t="shared" si="47"/>
        <v>1315888.3423749998</v>
      </c>
      <c r="K408" s="27">
        <f>노령연금!B407</f>
        <v>4270000</v>
      </c>
      <c r="L408" s="31"/>
      <c r="M408" s="31"/>
      <c r="N408" s="31"/>
      <c r="O408" s="31"/>
      <c r="P408" s="31"/>
      <c r="Q408" s="31"/>
      <c r="R408" s="31"/>
    </row>
    <row r="409" spans="3:18" ht="20.25" customHeight="1">
      <c r="C409" s="14">
        <f>노령연금!B408</f>
        <v>4280000</v>
      </c>
      <c r="D409" s="15">
        <f t="shared" ref="D409:J409" si="48">(($D$431*($C$6+$C409)*E$431/E$443)+($D$432*($C$6+$C409)*E$432/E$443)+($D$433*($C$6+$C409)*E$433/E$443)+($D$434*($C$6+$C409)*E$434/E$443)+($D$435*($C$6+$C409)*E$435/E$443)+($D$436*($C$6+$C409)*E$436/E$443)+($D$437*($C$6+$C409)*E$437/E$443)+($D$438*($C$6+$C409)*E$438/E$443)+($D$439*($C$6+$C409)*E$439/E$443)+($D$440*($C$6+$C409)*E$440/E$443)+($D$441*($C$6+$C409)*E$441/E$443)+($D$442*($C$6+$C409)*E$442/E$443))*E$443*12/240/12</f>
        <v>349053.61218749994</v>
      </c>
      <c r="E409" s="15">
        <f t="shared" si="48"/>
        <v>510869.21737499995</v>
      </c>
      <c r="F409" s="15">
        <f t="shared" si="48"/>
        <v>672281.29237499996</v>
      </c>
      <c r="G409" s="15">
        <f t="shared" si="48"/>
        <v>833693.36737499991</v>
      </c>
      <c r="H409" s="15">
        <f t="shared" si="48"/>
        <v>995105.44237499975</v>
      </c>
      <c r="I409" s="15">
        <f t="shared" si="48"/>
        <v>1156517.5173749998</v>
      </c>
      <c r="J409" s="15">
        <f t="shared" si="48"/>
        <v>1317929.5923749998</v>
      </c>
      <c r="K409" s="27">
        <f>노령연금!B408</f>
        <v>4280000</v>
      </c>
      <c r="L409" s="31"/>
      <c r="M409" s="31"/>
      <c r="N409" s="31"/>
      <c r="O409" s="31"/>
      <c r="P409" s="31"/>
      <c r="Q409" s="31"/>
      <c r="R409" s="31"/>
    </row>
    <row r="410" spans="3:18" ht="20.25" customHeight="1">
      <c r="C410" s="14">
        <f>노령연금!B409</f>
        <v>4290000</v>
      </c>
      <c r="D410" s="15">
        <f t="shared" ref="D410:J410" si="49">(($D$431*($C$6+$C410)*E$431/E$443)+($D$432*($C$6+$C410)*E$432/E$443)+($D$433*($C$6+$C410)*E$433/E$443)+($D$434*($C$6+$C410)*E$434/E$443)+($D$435*($C$6+$C410)*E$435/E$443)+($D$436*($C$6+$C410)*E$436/E$443)+($D$437*($C$6+$C410)*E$437/E$443)+($D$438*($C$6+$C410)*E$438/E$443)+($D$439*($C$6+$C410)*E$439/E$443)+($D$440*($C$6+$C410)*E$440/E$443)+($D$441*($C$6+$C410)*E$441/E$443)+($D$442*($C$6+$C410)*E$442/E$443))*E$443*12/240/12</f>
        <v>349594.23718749994</v>
      </c>
      <c r="E410" s="15">
        <f t="shared" si="49"/>
        <v>511660.46737499995</v>
      </c>
      <c r="F410" s="15">
        <f t="shared" si="49"/>
        <v>673322.54237499984</v>
      </c>
      <c r="G410" s="15">
        <f t="shared" si="49"/>
        <v>834984.61737499991</v>
      </c>
      <c r="H410" s="15">
        <f t="shared" si="49"/>
        <v>996646.69237499975</v>
      </c>
      <c r="I410" s="15">
        <f t="shared" si="49"/>
        <v>1158308.7673750001</v>
      </c>
      <c r="J410" s="15">
        <f t="shared" si="49"/>
        <v>1319970.8423749998</v>
      </c>
      <c r="K410" s="27">
        <f>노령연금!B409</f>
        <v>4290000</v>
      </c>
      <c r="L410" s="31"/>
      <c r="M410" s="31"/>
      <c r="N410" s="31"/>
      <c r="O410" s="31"/>
      <c r="P410" s="31"/>
      <c r="Q410" s="31"/>
      <c r="R410" s="31"/>
    </row>
    <row r="411" spans="3:18" ht="20.25" customHeight="1">
      <c r="C411" s="14">
        <f>노령연금!B410</f>
        <v>4300000</v>
      </c>
      <c r="D411" s="15">
        <f t="shared" ref="D411:J411" si="50">(($D$431*($C$6+$C411)*E$431/E$443)+($D$432*($C$6+$C411)*E$432/E$443)+($D$433*($C$6+$C411)*E$433/E$443)+($D$434*($C$6+$C411)*E$434/E$443)+($D$435*($C$6+$C411)*E$435/E$443)+($D$436*($C$6+$C411)*E$436/E$443)+($D$437*($C$6+$C411)*E$437/E$443)+($D$438*($C$6+$C411)*E$438/E$443)+($D$439*($C$6+$C411)*E$439/E$443)+($D$440*($C$6+$C411)*E$440/E$443)+($D$441*($C$6+$C411)*E$441/E$443)+($D$442*($C$6+$C411)*E$442/E$443))*E$443*12/240/12</f>
        <v>350134.86218749994</v>
      </c>
      <c r="E411" s="15">
        <f t="shared" si="50"/>
        <v>512451.71737499995</v>
      </c>
      <c r="F411" s="15">
        <f t="shared" si="50"/>
        <v>674363.79237499984</v>
      </c>
      <c r="G411" s="15">
        <f t="shared" si="50"/>
        <v>836275.86737499991</v>
      </c>
      <c r="H411" s="15">
        <f t="shared" si="50"/>
        <v>998187.94237499975</v>
      </c>
      <c r="I411" s="15">
        <f t="shared" si="50"/>
        <v>1160100.0173750001</v>
      </c>
      <c r="J411" s="15">
        <f t="shared" si="50"/>
        <v>1322012.0923749998</v>
      </c>
      <c r="K411" s="27">
        <f>노령연금!B410</f>
        <v>4300000</v>
      </c>
      <c r="L411" s="31"/>
      <c r="M411" s="31"/>
      <c r="N411" s="31"/>
      <c r="O411" s="31"/>
      <c r="P411" s="31"/>
      <c r="Q411" s="31"/>
      <c r="R411" s="31"/>
    </row>
    <row r="412" spans="3:18" ht="20.25" customHeight="1">
      <c r="C412" s="14">
        <f>노령연금!B411</f>
        <v>4310000</v>
      </c>
      <c r="D412" s="15">
        <f t="shared" ref="D412:J412" si="51">(($D$431*($C$6+$C412)*E$431/E$443)+($D$432*($C$6+$C412)*E$432/E$443)+($D$433*($C$6+$C412)*E$433/E$443)+($D$434*($C$6+$C412)*E$434/E$443)+($D$435*($C$6+$C412)*E$435/E$443)+($D$436*($C$6+$C412)*E$436/E$443)+($D$437*($C$6+$C412)*E$437/E$443)+($D$438*($C$6+$C412)*E$438/E$443)+($D$439*($C$6+$C412)*E$439/E$443)+($D$440*($C$6+$C412)*E$440/E$443)+($D$441*($C$6+$C412)*E$441/E$443)+($D$442*($C$6+$C412)*E$442/E$443))*E$443*12/240/12</f>
        <v>350675.48718749994</v>
      </c>
      <c r="E412" s="15">
        <f t="shared" si="51"/>
        <v>513242.96737499995</v>
      </c>
      <c r="F412" s="15">
        <f t="shared" si="51"/>
        <v>675405.04237499984</v>
      </c>
      <c r="G412" s="15">
        <f t="shared" si="51"/>
        <v>837567.11737499991</v>
      </c>
      <c r="H412" s="15">
        <f t="shared" si="51"/>
        <v>999729.19237499975</v>
      </c>
      <c r="I412" s="15">
        <f t="shared" si="51"/>
        <v>1161891.2673749998</v>
      </c>
      <c r="J412" s="15">
        <f t="shared" si="51"/>
        <v>1324053.3423749998</v>
      </c>
      <c r="K412" s="27">
        <f>노령연금!B411</f>
        <v>4310000</v>
      </c>
      <c r="L412" s="31"/>
      <c r="M412" s="31"/>
      <c r="N412" s="31"/>
      <c r="O412" s="31"/>
      <c r="P412" s="31"/>
      <c r="Q412" s="31"/>
      <c r="R412" s="31"/>
    </row>
    <row r="413" spans="3:18" ht="20.25" customHeight="1">
      <c r="C413" s="14">
        <f>노령연금!B412</f>
        <v>4320000</v>
      </c>
      <c r="D413" s="15">
        <f t="shared" ref="D413:J413" si="52">(($D$431*($C$6+$C413)*E$431/E$443)+($D$432*($C$6+$C413)*E$432/E$443)+($D$433*($C$6+$C413)*E$433/E$443)+($D$434*($C$6+$C413)*E$434/E$443)+($D$435*($C$6+$C413)*E$435/E$443)+($D$436*($C$6+$C413)*E$436/E$443)+($D$437*($C$6+$C413)*E$437/E$443)+($D$438*($C$6+$C413)*E$438/E$443)+($D$439*($C$6+$C413)*E$439/E$443)+($D$440*($C$6+$C413)*E$440/E$443)+($D$441*($C$6+$C413)*E$441/E$443)+($D$442*($C$6+$C413)*E$442/E$443))*E$443*12/240/12</f>
        <v>351216.11218749994</v>
      </c>
      <c r="E413" s="15">
        <f t="shared" si="52"/>
        <v>514034.21737499995</v>
      </c>
      <c r="F413" s="15">
        <f t="shared" si="52"/>
        <v>676446.29237499984</v>
      </c>
      <c r="G413" s="15">
        <f t="shared" si="52"/>
        <v>838858.36737499991</v>
      </c>
      <c r="H413" s="15">
        <f t="shared" si="52"/>
        <v>1001270.4423749998</v>
      </c>
      <c r="I413" s="15">
        <f t="shared" si="52"/>
        <v>1163682.5173749998</v>
      </c>
      <c r="J413" s="15">
        <f t="shared" si="52"/>
        <v>1326094.5923749998</v>
      </c>
      <c r="K413" s="27">
        <f>노령연금!B412</f>
        <v>4320000</v>
      </c>
      <c r="L413" s="31"/>
      <c r="M413" s="31"/>
      <c r="N413" s="31"/>
      <c r="O413" s="31"/>
      <c r="P413" s="31"/>
      <c r="Q413" s="31"/>
      <c r="R413" s="31"/>
    </row>
    <row r="414" spans="3:18" ht="20.25" customHeight="1">
      <c r="C414" s="14">
        <f>노령연금!B413</f>
        <v>4330000</v>
      </c>
      <c r="D414" s="15">
        <f t="shared" ref="D414:J414" si="53">(($D$431*($C$6+$C414)*E$431/E$443)+($D$432*($C$6+$C414)*E$432/E$443)+($D$433*($C$6+$C414)*E$433/E$443)+($D$434*($C$6+$C414)*E$434/E$443)+($D$435*($C$6+$C414)*E$435/E$443)+($D$436*($C$6+$C414)*E$436/E$443)+($D$437*($C$6+$C414)*E$437/E$443)+($D$438*($C$6+$C414)*E$438/E$443)+($D$439*($C$6+$C414)*E$439/E$443)+($D$440*($C$6+$C414)*E$440/E$443)+($D$441*($C$6+$C414)*E$441/E$443)+($D$442*($C$6+$C414)*E$442/E$443))*E$443*12/240/12</f>
        <v>351756.73718749994</v>
      </c>
      <c r="E414" s="15">
        <f t="shared" si="53"/>
        <v>514825.46737499995</v>
      </c>
      <c r="F414" s="15">
        <f t="shared" si="53"/>
        <v>677487.54237499984</v>
      </c>
      <c r="G414" s="15">
        <f t="shared" si="53"/>
        <v>840149.61737499991</v>
      </c>
      <c r="H414" s="15">
        <f t="shared" si="53"/>
        <v>1002811.6923749998</v>
      </c>
      <c r="I414" s="15">
        <f t="shared" si="53"/>
        <v>1165473.7673749998</v>
      </c>
      <c r="J414" s="15">
        <f t="shared" si="53"/>
        <v>1328135.8423749998</v>
      </c>
      <c r="K414" s="27">
        <f>노령연금!B413</f>
        <v>4330000</v>
      </c>
      <c r="L414" s="31"/>
      <c r="M414" s="31"/>
      <c r="N414" s="31"/>
      <c r="O414" s="31"/>
      <c r="P414" s="31"/>
      <c r="Q414" s="31"/>
      <c r="R414" s="31"/>
    </row>
    <row r="415" spans="3:18" ht="20.25" customHeight="1">
      <c r="C415" s="14">
        <f>노령연금!B414</f>
        <v>4340000</v>
      </c>
      <c r="D415" s="15">
        <f t="shared" ref="D415:J415" si="54">(($D$431*($C$6+$C415)*E$431/E$443)+($D$432*($C$6+$C415)*E$432/E$443)+($D$433*($C$6+$C415)*E$433/E$443)+($D$434*($C$6+$C415)*E$434/E$443)+($D$435*($C$6+$C415)*E$435/E$443)+($D$436*($C$6+$C415)*E$436/E$443)+($D$437*($C$6+$C415)*E$437/E$443)+($D$438*($C$6+$C415)*E$438/E$443)+($D$439*($C$6+$C415)*E$439/E$443)+($D$440*($C$6+$C415)*E$440/E$443)+($D$441*($C$6+$C415)*E$441/E$443)+($D$442*($C$6+$C415)*E$442/E$443))*E$443*12/240/12</f>
        <v>352297.36218749994</v>
      </c>
      <c r="E415" s="15">
        <f t="shared" si="54"/>
        <v>515616.71737499995</v>
      </c>
      <c r="F415" s="15">
        <f t="shared" si="54"/>
        <v>678528.79237499984</v>
      </c>
      <c r="G415" s="15">
        <f t="shared" si="54"/>
        <v>841440.86737499991</v>
      </c>
      <c r="H415" s="15">
        <f t="shared" si="54"/>
        <v>1004352.9423749998</v>
      </c>
      <c r="I415" s="15">
        <f t="shared" si="54"/>
        <v>1167265.0173749998</v>
      </c>
      <c r="J415" s="15">
        <f t="shared" si="54"/>
        <v>1330177.0923749998</v>
      </c>
      <c r="K415" s="27">
        <f>노령연금!B414</f>
        <v>4340000</v>
      </c>
      <c r="L415" s="31"/>
      <c r="M415" s="31"/>
      <c r="N415" s="31"/>
      <c r="O415" s="31"/>
      <c r="P415" s="31"/>
      <c r="Q415" s="31"/>
      <c r="R415" s="31"/>
    </row>
    <row r="416" spans="3:18" ht="12" customHeight="1">
      <c r="C416" s="14">
        <v>4490000</v>
      </c>
      <c r="D416" s="15">
        <f>(($D$431*($C$6+L416)*E$431/E$443)+($D$432*($C$6+L416)*E$432/E$443)+($D$433*($C$6+L416)*E$433/E$443)+($D$434*($C$6+L416)*E$434/E$443)+($D$435*($C$6+L416)*E$435/E$443)+($D$436*($C$6+L416)*E$436/E$443)+($D$437*($C$6+L416)*E$437/E$443)+($D$438*($C$6+L416)*E$438/E$443)+($D$439*($C$6+L416)*E$439/E$443)+($D$440*($C$6+L416)*E$440/E$443)+($D$441*($C$6+L416)*E$441/E$443)+($D$442*($C$6+L416)*E$442/E$443))*E$443*12/240/12</f>
        <v>360001.26843749994</v>
      </c>
      <c r="E416" s="15">
        <f t="shared" ref="E416" si="55">(($D$431*($C$6+M416)*F$431/F$443)+($D$432*($C$6+M416)*F$432/F$443)+($D$433*($C$6+M416)*F$433/F$443)+($D$434*($C$6+M416)*F$434/F$443)+($D$435*($C$6+M416)*F$435/F$443)+($D$436*($C$6+M416)*F$436/F$443)+($D$437*($C$6+M416)*F$437/F$443)+($D$438*($C$6+M416)*F$438/F$443)+($D$439*($C$6+M416)*F$439/F$443)+($D$440*($C$6+M416)*F$440/F$443)+($D$441*($C$6+M416)*F$441/F$443)+($D$442*($C$6+M416)*F$442/F$443))*F$443*12/240/12</f>
        <v>527089.84237499989</v>
      </c>
      <c r="F416" s="15">
        <f t="shared" ref="F416" si="56">(($D$431*($C$6+N416)*G$431/G$443)+($D$432*($C$6+N416)*G$432/G$443)+($D$433*($C$6+N416)*G$433/G$443)+($D$434*($C$6+N416)*G$434/G$443)+($D$435*($C$6+N416)*G$435/G$443)+($D$436*($C$6+N416)*G$436/G$443)+($D$437*($C$6+N416)*G$437/G$443)+($D$438*($C$6+N416)*G$438/G$443)+($D$439*($C$6+N416)*G$439/G$443)+($D$440*($C$6+N416)*G$440/G$443)+($D$441*($C$6+N416)*G$441/G$443)+($D$442*($C$6+N416)*G$442/G$443))*G$443*12/240/12</f>
        <v>693757.07362499984</v>
      </c>
      <c r="G416" s="15">
        <f t="shared" ref="G416" si="57">(($D$431*($C$6+O416)*H$431/H$443)+($D$432*($C$6+O416)*H$432/H$443)+($D$433*($C$6+O416)*H$433/H$443)+($D$434*($C$6+O416)*H$434/H$443)+($D$435*($C$6+O416)*H$435/H$443)+($D$436*($C$6+O416)*H$436/H$443)+($D$437*($C$6+O416)*H$437/H$443)+($D$438*($C$6+O416)*H$438/H$443)+($D$439*($C$6+O416)*H$439/H$443)+($D$440*($C$6+O416)*H$440/H$443)+($D$441*($C$6+O416)*H$441/H$443)+($D$442*($C$6+O416)*H$442/H$443))*H$443*12/240/12</f>
        <v>860422.24237499991</v>
      </c>
      <c r="H416" s="15">
        <f t="shared" ref="H416" si="58">(($D$431*($C$6+P416)*I$431/I$443)+($D$432*($C$6+P416)*I$432/I$443)+($D$433*($C$6+P416)*I$433/I$443)+($D$434*($C$6+P416)*I$434/I$443)+($D$435*($C$6+P416)*I$435/I$443)+($D$436*($C$6+P416)*I$436/I$443)+($D$437*($C$6+P416)*I$437/I$443)+($D$438*($C$6+P416)*I$438/I$443)+($D$439*($C$6+P416)*I$439/I$443)+($D$440*($C$6+P416)*I$440/I$443)+($D$441*($C$6+P416)*I$441/I$443)+($D$442*($C$6+P416)*I$442/I$443))*I$443*12/240/12</f>
        <v>1027086.3798749998</v>
      </c>
      <c r="I416" s="15">
        <f t="shared" ref="I416" si="59">(($D$431*($C$6+Q416)*J$431/J$443)+($D$432*($C$6+Q416)*J$432/J$443)+($D$433*($C$6+Q416)*J$433/J$443)+($D$434*($C$6+Q416)*J$434/J$443)+($D$435*($C$6+Q416)*J$435/J$443)+($D$436*($C$6+Q416)*J$436/J$443)+($D$437*($C$6+Q416)*J$437/J$443)+($D$438*($C$6+Q416)*J$438/J$443)+($D$439*($C$6+Q416)*J$439/J$443)+($D$440*($C$6+Q416)*J$440/J$443)+($D$441*($C$6+Q416)*J$441/J$443)+($D$442*($C$6+Q416)*J$442/J$443))*J$443*12/240/12</f>
        <v>1193749.9275775</v>
      </c>
      <c r="J416" s="15">
        <f t="shared" ref="J416" si="60">(($D$431*($C$6+R416)*K$431/K$443)+($D$432*($C$6+R416)*K$432/K$443)+($D$433*($C$6+R416)*K$433/K$443)+($D$434*($C$6+R416)*K$434/K$443)+($D$435*($C$6+R416)*K$435/K$443)+($D$436*($C$6+R416)*K$436/K$443)+($D$437*($C$6+R416)*K$437/K$443)+($D$438*($C$6+R416)*K$438/K$443)+($D$439*($C$6+R416)*K$439/K$443)+($D$440*($C$6+R416)*K$440/K$443)+($D$441*($C$6+R416)*K$441/K$443)+($D$442*($C$6+R416)*K$442/K$443))*K$443*12/240/12</f>
        <v>1360413.1079999998</v>
      </c>
      <c r="K416" s="27">
        <f>노령연금!B415</f>
        <v>4490000</v>
      </c>
      <c r="L416" s="31">
        <f>ROUND(($K415*0.5+$K416*(L$8-0.5))/L$8,2)</f>
        <v>4482500</v>
      </c>
      <c r="M416" s="31">
        <f t="shared" ref="M416:R416" si="61">ROUND(($K415*0.5+$K416*(M$8-0.5))/M$8,2)</f>
        <v>4485000</v>
      </c>
      <c r="N416" s="31">
        <f t="shared" si="61"/>
        <v>4486250</v>
      </c>
      <c r="O416" s="31">
        <f t="shared" si="61"/>
        <v>4487000</v>
      </c>
      <c r="P416" s="31">
        <f t="shared" si="61"/>
        <v>4487500</v>
      </c>
      <c r="Q416" s="31">
        <f t="shared" si="61"/>
        <v>4487857.1399999997</v>
      </c>
      <c r="R416" s="31">
        <f t="shared" si="61"/>
        <v>4488125</v>
      </c>
    </row>
    <row r="417" spans="3:18" ht="12" customHeight="1">
      <c r="C417" s="14"/>
      <c r="D417" s="15"/>
      <c r="E417" s="15"/>
      <c r="F417" s="15"/>
      <c r="G417" s="15"/>
      <c r="H417" s="15"/>
      <c r="I417" s="15"/>
      <c r="J417" s="15"/>
      <c r="K417" s="27"/>
      <c r="L417" s="31"/>
      <c r="M417" s="31"/>
      <c r="N417" s="31"/>
      <c r="O417" s="31"/>
      <c r="P417" s="31"/>
      <c r="Q417" s="31"/>
      <c r="R417" s="31"/>
    </row>
    <row r="418" spans="3:18" ht="12" customHeight="1">
      <c r="D418" s="25"/>
      <c r="E418" s="25"/>
    </row>
    <row r="419" spans="3:18" ht="12" customHeight="1">
      <c r="C419" s="12"/>
      <c r="D419" s="9" t="s">
        <v>36</v>
      </c>
      <c r="E419" s="9" t="s">
        <v>49</v>
      </c>
    </row>
    <row r="420" spans="3:18" ht="12" customHeight="1">
      <c r="C420" s="9" t="s">
        <v>35</v>
      </c>
      <c r="D420" s="16">
        <v>2.4</v>
      </c>
      <c r="E420" s="9"/>
    </row>
    <row r="421" spans="3:18" ht="12" customHeight="1">
      <c r="C421" s="9" t="s">
        <v>37</v>
      </c>
      <c r="D421" s="16">
        <v>1.8</v>
      </c>
      <c r="E421" s="9"/>
    </row>
    <row r="422" spans="3:18" ht="12" customHeight="1">
      <c r="C422" s="9" t="s">
        <v>38</v>
      </c>
      <c r="D422" s="16">
        <v>1.5</v>
      </c>
      <c r="E422" s="9"/>
    </row>
    <row r="423" spans="3:18" ht="12" customHeight="1">
      <c r="C423" s="9" t="s">
        <v>8</v>
      </c>
      <c r="D423" s="16">
        <v>1.4850000000000001</v>
      </c>
      <c r="E423" s="9"/>
    </row>
    <row r="424" spans="3:18" ht="12" customHeight="1">
      <c r="C424" s="9" t="s">
        <v>9</v>
      </c>
      <c r="D424" s="16">
        <v>1.47</v>
      </c>
      <c r="E424" s="9"/>
    </row>
    <row r="425" spans="3:18" ht="12" customHeight="1">
      <c r="C425" s="9" t="s">
        <v>10</v>
      </c>
      <c r="D425" s="16">
        <v>1.4550000000000001</v>
      </c>
      <c r="E425" s="9"/>
    </row>
    <row r="426" spans="3:18" ht="12" customHeight="1">
      <c r="C426" s="21" t="s">
        <v>11</v>
      </c>
      <c r="D426" s="21">
        <v>1.44</v>
      </c>
      <c r="E426" s="21"/>
      <c r="F426" s="21"/>
      <c r="G426" s="21"/>
      <c r="H426" s="21"/>
      <c r="I426" s="21"/>
      <c r="J426" s="21"/>
      <c r="K426" s="21"/>
    </row>
    <row r="427" spans="3:18" ht="12" customHeight="1">
      <c r="C427" s="20" t="s">
        <v>12</v>
      </c>
      <c r="D427" s="20">
        <v>1.425</v>
      </c>
      <c r="E427" s="20"/>
      <c r="F427" s="20"/>
      <c r="G427" s="20"/>
      <c r="H427" s="20"/>
      <c r="I427" s="20"/>
      <c r="J427" s="20"/>
      <c r="K427" s="20"/>
    </row>
    <row r="428" spans="3:18" ht="12" customHeight="1">
      <c r="C428" s="9" t="s">
        <v>13</v>
      </c>
      <c r="D428" s="16">
        <v>1.41</v>
      </c>
      <c r="E428" s="9"/>
    </row>
    <row r="429" spans="3:18" ht="12" customHeight="1">
      <c r="C429" s="9" t="s">
        <v>14</v>
      </c>
      <c r="D429" s="16">
        <v>1.395</v>
      </c>
      <c r="E429" s="9"/>
    </row>
    <row r="430" spans="3:18" ht="12" customHeight="1">
      <c r="C430" s="9" t="s">
        <v>15</v>
      </c>
      <c r="D430" s="16">
        <v>1.38</v>
      </c>
      <c r="E430" s="9"/>
    </row>
    <row r="431" spans="3:18" ht="12" customHeight="1">
      <c r="C431" s="9" t="s">
        <v>16</v>
      </c>
      <c r="D431" s="16">
        <v>1.365</v>
      </c>
      <c r="E431" s="9">
        <v>1</v>
      </c>
      <c r="F431" s="9">
        <v>1</v>
      </c>
      <c r="G431" s="9">
        <v>1</v>
      </c>
      <c r="H431" s="9">
        <v>1</v>
      </c>
      <c r="I431" s="9">
        <v>1</v>
      </c>
      <c r="J431" s="9">
        <v>1</v>
      </c>
      <c r="K431" s="9">
        <v>1</v>
      </c>
    </row>
    <row r="432" spans="3:18" ht="12" customHeight="1">
      <c r="C432" s="9" t="s">
        <v>17</v>
      </c>
      <c r="D432" s="16">
        <v>1.35</v>
      </c>
      <c r="E432" s="9">
        <v>1</v>
      </c>
      <c r="F432" s="9">
        <v>1</v>
      </c>
      <c r="G432" s="9">
        <v>1</v>
      </c>
      <c r="H432" s="9">
        <v>1</v>
      </c>
      <c r="I432" s="9">
        <v>1</v>
      </c>
      <c r="J432" s="9">
        <v>1</v>
      </c>
      <c r="K432" s="9">
        <v>1</v>
      </c>
    </row>
    <row r="433" spans="3:11" ht="12" customHeight="1">
      <c r="C433" s="9" t="s">
        <v>18</v>
      </c>
      <c r="D433" s="16">
        <v>1.335</v>
      </c>
      <c r="E433" s="9">
        <v>1</v>
      </c>
      <c r="F433" s="9">
        <v>1</v>
      </c>
      <c r="G433" s="9">
        <v>1</v>
      </c>
      <c r="H433" s="9">
        <v>1</v>
      </c>
      <c r="I433" s="9">
        <v>1</v>
      </c>
      <c r="J433" s="9">
        <v>1</v>
      </c>
      <c r="K433" s="9">
        <v>1</v>
      </c>
    </row>
    <row r="434" spans="3:11" ht="12" customHeight="1">
      <c r="C434" s="9" t="s">
        <v>19</v>
      </c>
      <c r="D434" s="16">
        <v>1.32</v>
      </c>
      <c r="E434" s="9">
        <v>1</v>
      </c>
      <c r="F434" s="9">
        <v>1</v>
      </c>
      <c r="G434" s="9">
        <v>1</v>
      </c>
      <c r="H434" s="9">
        <v>1</v>
      </c>
      <c r="I434" s="9">
        <v>1</v>
      </c>
      <c r="J434" s="9">
        <v>1</v>
      </c>
      <c r="K434" s="9">
        <v>1</v>
      </c>
    </row>
    <row r="435" spans="3:11" ht="12" customHeight="1">
      <c r="C435" s="9" t="s">
        <v>20</v>
      </c>
      <c r="D435" s="16">
        <v>1.3049999999999999</v>
      </c>
      <c r="E435" s="9">
        <v>1</v>
      </c>
      <c r="F435" s="9">
        <v>1</v>
      </c>
      <c r="G435" s="9">
        <v>1</v>
      </c>
      <c r="H435" s="9">
        <v>1</v>
      </c>
      <c r="I435" s="9">
        <v>1</v>
      </c>
      <c r="J435" s="9">
        <v>1</v>
      </c>
      <c r="K435" s="9">
        <v>1</v>
      </c>
    </row>
    <row r="436" spans="3:11" ht="12" customHeight="1">
      <c r="C436" s="9" t="s">
        <v>21</v>
      </c>
      <c r="D436" s="16">
        <v>1.29</v>
      </c>
      <c r="E436" s="9">
        <v>1</v>
      </c>
      <c r="F436" s="9">
        <v>1</v>
      </c>
      <c r="G436" s="9">
        <v>1</v>
      </c>
      <c r="H436" s="9">
        <v>1</v>
      </c>
      <c r="I436" s="9">
        <v>1</v>
      </c>
      <c r="J436" s="9">
        <v>1</v>
      </c>
      <c r="K436" s="9">
        <v>1</v>
      </c>
    </row>
    <row r="437" spans="3:11" ht="12" customHeight="1">
      <c r="C437" s="9" t="s">
        <v>22</v>
      </c>
      <c r="D437" s="16">
        <v>1.2749999999999999</v>
      </c>
      <c r="E437" s="9">
        <v>1</v>
      </c>
      <c r="F437" s="9">
        <v>1</v>
      </c>
      <c r="G437" s="9">
        <v>1</v>
      </c>
      <c r="H437" s="9">
        <v>1</v>
      </c>
      <c r="I437" s="9">
        <v>1</v>
      </c>
      <c r="J437" s="9">
        <v>1</v>
      </c>
      <c r="K437" s="9">
        <v>1</v>
      </c>
    </row>
    <row r="438" spans="3:11" ht="12" customHeight="1">
      <c r="C438" s="9" t="s">
        <v>23</v>
      </c>
      <c r="D438" s="16">
        <v>1.26</v>
      </c>
      <c r="E438" s="9">
        <v>1</v>
      </c>
      <c r="F438" s="9">
        <v>1</v>
      </c>
      <c r="G438" s="9">
        <v>1</v>
      </c>
      <c r="H438" s="9">
        <v>1</v>
      </c>
      <c r="I438" s="9">
        <v>1</v>
      </c>
      <c r="J438" s="9">
        <v>1</v>
      </c>
      <c r="K438" s="9">
        <v>1</v>
      </c>
    </row>
    <row r="439" spans="3:11" ht="12" customHeight="1">
      <c r="C439" s="9" t="s">
        <v>24</v>
      </c>
      <c r="D439" s="16">
        <v>1.2450000000000001</v>
      </c>
      <c r="E439" s="9">
        <v>1</v>
      </c>
      <c r="F439" s="9">
        <v>1</v>
      </c>
      <c r="G439" s="9">
        <v>1</v>
      </c>
      <c r="H439" s="9">
        <v>1</v>
      </c>
      <c r="I439" s="9">
        <v>1</v>
      </c>
      <c r="J439" s="9">
        <v>1</v>
      </c>
      <c r="K439" s="9">
        <v>1</v>
      </c>
    </row>
    <row r="440" spans="3:11" ht="12" customHeight="1">
      <c r="C440" s="9" t="s">
        <v>25</v>
      </c>
      <c r="D440" s="16">
        <v>1.23</v>
      </c>
      <c r="E440" s="9">
        <v>1</v>
      </c>
      <c r="F440" s="9">
        <v>1</v>
      </c>
      <c r="G440" s="9">
        <v>1</v>
      </c>
      <c r="H440" s="9">
        <v>1</v>
      </c>
      <c r="I440" s="9">
        <v>1</v>
      </c>
      <c r="J440" s="9">
        <v>1</v>
      </c>
      <c r="K440" s="9">
        <v>1</v>
      </c>
    </row>
    <row r="441" spans="3:11" ht="12" customHeight="1">
      <c r="C441" s="9" t="s">
        <v>26</v>
      </c>
      <c r="D441" s="16">
        <v>1.2150000000000001</v>
      </c>
      <c r="E441" s="9"/>
      <c r="F441" s="9">
        <v>1</v>
      </c>
      <c r="G441" s="9">
        <v>1</v>
      </c>
      <c r="H441" s="9">
        <v>1</v>
      </c>
      <c r="I441" s="9">
        <v>1</v>
      </c>
      <c r="J441" s="9">
        <v>1</v>
      </c>
      <c r="K441" s="9">
        <v>1</v>
      </c>
    </row>
    <row r="442" spans="3:11" ht="12" customHeight="1">
      <c r="C442" s="9" t="s">
        <v>39</v>
      </c>
      <c r="D442" s="16">
        <v>1.2</v>
      </c>
      <c r="E442" s="9"/>
      <c r="F442" s="9">
        <v>4</v>
      </c>
      <c r="G442" s="9">
        <v>9</v>
      </c>
      <c r="H442" s="9">
        <v>14</v>
      </c>
      <c r="I442" s="9">
        <v>19</v>
      </c>
      <c r="J442" s="9">
        <v>24</v>
      </c>
      <c r="K442" s="9">
        <v>29</v>
      </c>
    </row>
    <row r="443" spans="3:11" ht="12" customHeight="1">
      <c r="E443" s="9">
        <f t="shared" ref="E443:J443" si="62">SUM(E420:E442)</f>
        <v>10</v>
      </c>
      <c r="F443" s="9">
        <f t="shared" si="62"/>
        <v>15</v>
      </c>
      <c r="G443" s="9">
        <f t="shared" si="62"/>
        <v>20</v>
      </c>
      <c r="H443" s="9">
        <f t="shared" si="62"/>
        <v>25</v>
      </c>
      <c r="I443" s="9">
        <f t="shared" si="62"/>
        <v>30</v>
      </c>
      <c r="J443" s="9">
        <f t="shared" si="62"/>
        <v>35</v>
      </c>
      <c r="K443" s="9">
        <f>SUM(K421:K442)</f>
        <v>40</v>
      </c>
    </row>
    <row r="444" spans="3:11" ht="12" customHeight="1">
      <c r="E444" s="9"/>
    </row>
  </sheetData>
  <phoneticPr fontId="2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45"/>
  <sheetViews>
    <sheetView topLeftCell="A75" workbookViewId="0">
      <selection activeCell="E89" sqref="E89"/>
    </sheetView>
  </sheetViews>
  <sheetFormatPr defaultColWidth="10" defaultRowHeight="14.25"/>
  <cols>
    <col min="1" max="1" width="3.875" style="9" customWidth="1"/>
    <col min="2" max="2" width="10" style="9" customWidth="1"/>
    <col min="3" max="3" width="13.75" style="9" customWidth="1"/>
    <col min="4" max="4" width="13.625" style="9" customWidth="1"/>
    <col min="5" max="5" width="12.25" style="11" customWidth="1"/>
    <col min="6" max="6" width="10.5" style="9" bestFit="1" customWidth="1"/>
    <col min="7" max="7" width="10.5" style="9" customWidth="1"/>
    <col min="8" max="10" width="12.75" style="9" bestFit="1" customWidth="1"/>
    <col min="11" max="11" width="10.25" style="9" customWidth="1"/>
    <col min="12" max="12" width="15.875" style="9" bestFit="1" customWidth="1"/>
    <col min="13" max="16384" width="10" style="9"/>
  </cols>
  <sheetData>
    <row r="1" spans="1:10">
      <c r="B1" s="10" t="s">
        <v>27</v>
      </c>
    </row>
    <row r="2" spans="1:10">
      <c r="B2" s="10" t="s">
        <v>28</v>
      </c>
    </row>
    <row r="3" spans="1:10">
      <c r="B3" s="10" t="s">
        <v>29</v>
      </c>
    </row>
    <row r="4" spans="1:10">
      <c r="B4" s="9" t="s">
        <v>30</v>
      </c>
    </row>
    <row r="5" spans="1:10">
      <c r="C5" s="11"/>
      <c r="D5" s="11"/>
    </row>
    <row r="6" spans="1:10">
      <c r="A6" s="9" t="s">
        <v>31</v>
      </c>
      <c r="B6" s="9" t="s">
        <v>32</v>
      </c>
      <c r="C6" s="11">
        <v>2176483</v>
      </c>
      <c r="D6" s="11" t="s">
        <v>33</v>
      </c>
    </row>
    <row r="7" spans="1:10">
      <c r="C7" s="12"/>
      <c r="D7" s="12"/>
      <c r="E7" s="13"/>
    </row>
    <row r="8" spans="1:10">
      <c r="C8" s="12" t="s">
        <v>34</v>
      </c>
      <c r="D8" s="13" t="s">
        <v>41</v>
      </c>
      <c r="E8" s="12" t="s">
        <v>42</v>
      </c>
      <c r="F8" s="9" t="s">
        <v>43</v>
      </c>
      <c r="G8" s="9" t="s">
        <v>46</v>
      </c>
      <c r="H8" s="12" t="s">
        <v>44</v>
      </c>
      <c r="I8" s="12" t="s">
        <v>47</v>
      </c>
      <c r="J8" s="12" t="s">
        <v>45</v>
      </c>
    </row>
    <row r="9" spans="1:10">
      <c r="C9" s="14">
        <f>노령연금!B7</f>
        <v>280000</v>
      </c>
      <c r="D9" s="15">
        <f t="shared" ref="D9:J18" si="0">(($D$431*($C$6+$C9)*E$431/E$444)+($D$432*($C$6+$C9)*E$432/E$444)+($D$433*($C$6+$C9)*E$433/E$444)+($D$434*($C$6+$C9)*E$434/E$444)+($D$435*($C$6+$C9)*E$435/E$444)+($D$436*($C$6+$C9)*E$436/E$444)+($D$437*($C$6+$C9)*E$437/E$444)+($D$438*($C$6+$C9)*E$438/E$444)+($D$439*($C$6+$C9)*E$439/E$444)+($D$440*($C$6+$C9)*E$440/E$444)+($D$441*($C$6+$C9)*E$441/E$444)+($D$442*($C$6+$C9)*E$442/E$444)+($D$443*($C$6+$C9)*E$443/E$444))*E$444*12/240/12</f>
        <v>132803.6121875</v>
      </c>
      <c r="E9" s="15">
        <f t="shared" si="0"/>
        <v>194369.21737499998</v>
      </c>
      <c r="F9" s="15">
        <f t="shared" si="0"/>
        <v>255781.29237499999</v>
      </c>
      <c r="G9" s="15">
        <f t="shared" si="0"/>
        <v>317193.36737499997</v>
      </c>
      <c r="H9" s="15">
        <f t="shared" si="0"/>
        <v>378605.44237500004</v>
      </c>
      <c r="I9" s="15">
        <f t="shared" si="0"/>
        <v>440017.51737500005</v>
      </c>
      <c r="J9" s="15">
        <f t="shared" si="0"/>
        <v>501429.59237500001</v>
      </c>
    </row>
    <row r="10" spans="1:10">
      <c r="C10" s="14">
        <f>노령연금!B8</f>
        <v>290000</v>
      </c>
      <c r="D10" s="15">
        <f t="shared" si="0"/>
        <v>133344.2371875</v>
      </c>
      <c r="E10" s="15">
        <f t="shared" si="0"/>
        <v>195160.46737499998</v>
      </c>
      <c r="F10" s="15">
        <f t="shared" si="0"/>
        <v>256822.54237499999</v>
      </c>
      <c r="G10" s="15">
        <f t="shared" si="0"/>
        <v>318484.61737499997</v>
      </c>
      <c r="H10" s="15">
        <f t="shared" si="0"/>
        <v>380146.69237500004</v>
      </c>
      <c r="I10" s="15">
        <f t="shared" si="0"/>
        <v>441808.76737500005</v>
      </c>
      <c r="J10" s="15">
        <f t="shared" si="0"/>
        <v>503470.84237500001</v>
      </c>
    </row>
    <row r="11" spans="1:10">
      <c r="C11" s="14">
        <f>노령연금!B9</f>
        <v>300000</v>
      </c>
      <c r="D11" s="15">
        <f t="shared" si="0"/>
        <v>133884.8621875</v>
      </c>
      <c r="E11" s="15">
        <f t="shared" si="0"/>
        <v>195951.71737499998</v>
      </c>
      <c r="F11" s="15">
        <f t="shared" si="0"/>
        <v>257863.79237499999</v>
      </c>
      <c r="G11" s="15">
        <f t="shared" si="0"/>
        <v>319775.86737499997</v>
      </c>
      <c r="H11" s="15">
        <f t="shared" si="0"/>
        <v>381687.94237500004</v>
      </c>
      <c r="I11" s="15">
        <f t="shared" si="0"/>
        <v>443600.017375</v>
      </c>
      <c r="J11" s="15">
        <f t="shared" si="0"/>
        <v>505512.09237500001</v>
      </c>
    </row>
    <row r="12" spans="1:10">
      <c r="C12" s="14">
        <f>노령연금!B10</f>
        <v>310000</v>
      </c>
      <c r="D12" s="15">
        <f t="shared" si="0"/>
        <v>134425.4871875</v>
      </c>
      <c r="E12" s="15">
        <f t="shared" si="0"/>
        <v>196742.96737499998</v>
      </c>
      <c r="F12" s="15">
        <f t="shared" si="0"/>
        <v>258905.04237499999</v>
      </c>
      <c r="G12" s="15">
        <f t="shared" si="0"/>
        <v>321067.11737499997</v>
      </c>
      <c r="H12" s="15">
        <f t="shared" si="0"/>
        <v>383229.19237500004</v>
      </c>
      <c r="I12" s="15">
        <f t="shared" si="0"/>
        <v>445391.26737500005</v>
      </c>
      <c r="J12" s="15">
        <f t="shared" si="0"/>
        <v>507553.34237500001</v>
      </c>
    </row>
    <row r="13" spans="1:10">
      <c r="C13" s="14">
        <f>노령연금!B11</f>
        <v>320000</v>
      </c>
      <c r="D13" s="15">
        <f t="shared" si="0"/>
        <v>134966.1121875</v>
      </c>
      <c r="E13" s="15">
        <f t="shared" si="0"/>
        <v>197534.21737499998</v>
      </c>
      <c r="F13" s="15">
        <f t="shared" si="0"/>
        <v>259946.29237499999</v>
      </c>
      <c r="G13" s="15">
        <f t="shared" si="0"/>
        <v>322358.36737499997</v>
      </c>
      <c r="H13" s="15">
        <f t="shared" si="0"/>
        <v>384770.44237500004</v>
      </c>
      <c r="I13" s="15">
        <f t="shared" si="0"/>
        <v>447182.51737500005</v>
      </c>
      <c r="J13" s="15">
        <f t="shared" si="0"/>
        <v>509594.59237500001</v>
      </c>
    </row>
    <row r="14" spans="1:10">
      <c r="C14" s="14">
        <f>노령연금!B12</f>
        <v>330000</v>
      </c>
      <c r="D14" s="15">
        <f t="shared" si="0"/>
        <v>135506.7371875</v>
      </c>
      <c r="E14" s="15">
        <f t="shared" si="0"/>
        <v>198325.46737499998</v>
      </c>
      <c r="F14" s="15">
        <f t="shared" si="0"/>
        <v>260987.54237499999</v>
      </c>
      <c r="G14" s="15">
        <f t="shared" si="0"/>
        <v>323649.61737499997</v>
      </c>
      <c r="H14" s="15">
        <f t="shared" si="0"/>
        <v>386311.69237500004</v>
      </c>
      <c r="I14" s="15">
        <f t="shared" si="0"/>
        <v>448973.767375</v>
      </c>
      <c r="J14" s="15">
        <f t="shared" si="0"/>
        <v>511635.84237500001</v>
      </c>
    </row>
    <row r="15" spans="1:10">
      <c r="C15" s="14">
        <f>노령연금!B13</f>
        <v>340000</v>
      </c>
      <c r="D15" s="15">
        <f t="shared" si="0"/>
        <v>136047.3621875</v>
      </c>
      <c r="E15" s="15">
        <f t="shared" si="0"/>
        <v>199116.71737499998</v>
      </c>
      <c r="F15" s="15">
        <f t="shared" si="0"/>
        <v>262028.79237499999</v>
      </c>
      <c r="G15" s="15">
        <f t="shared" si="0"/>
        <v>324940.86737499997</v>
      </c>
      <c r="H15" s="15">
        <f t="shared" si="0"/>
        <v>387852.94237500004</v>
      </c>
      <c r="I15" s="15">
        <f t="shared" si="0"/>
        <v>450765.017375</v>
      </c>
      <c r="J15" s="15">
        <f t="shared" si="0"/>
        <v>513677.09237500001</v>
      </c>
    </row>
    <row r="16" spans="1:10">
      <c r="C16" s="14">
        <f>노령연금!B14</f>
        <v>350000</v>
      </c>
      <c r="D16" s="15">
        <f t="shared" si="0"/>
        <v>136587.9871875</v>
      </c>
      <c r="E16" s="15">
        <f t="shared" si="0"/>
        <v>199907.96737499998</v>
      </c>
      <c r="F16" s="15">
        <f t="shared" si="0"/>
        <v>263070.04237500002</v>
      </c>
      <c r="G16" s="15">
        <f t="shared" si="0"/>
        <v>326232.11737499997</v>
      </c>
      <c r="H16" s="15">
        <f t="shared" si="0"/>
        <v>389394.19237500004</v>
      </c>
      <c r="I16" s="15">
        <f t="shared" si="0"/>
        <v>452556.26737500005</v>
      </c>
      <c r="J16" s="15">
        <f t="shared" si="0"/>
        <v>515718.34237500001</v>
      </c>
    </row>
    <row r="17" spans="3:10">
      <c r="C17" s="14">
        <f>노령연금!B15</f>
        <v>360000</v>
      </c>
      <c r="D17" s="15">
        <f t="shared" si="0"/>
        <v>137128.6121875</v>
      </c>
      <c r="E17" s="15">
        <f t="shared" si="0"/>
        <v>200699.21737499998</v>
      </c>
      <c r="F17" s="15">
        <f t="shared" si="0"/>
        <v>264111.29237500002</v>
      </c>
      <c r="G17" s="15">
        <f t="shared" si="0"/>
        <v>327523.36737499997</v>
      </c>
      <c r="H17" s="15">
        <f t="shared" si="0"/>
        <v>390935.44237500004</v>
      </c>
      <c r="I17" s="15">
        <f t="shared" si="0"/>
        <v>454347.51737500005</v>
      </c>
      <c r="J17" s="15">
        <f t="shared" si="0"/>
        <v>517759.59237500001</v>
      </c>
    </row>
    <row r="18" spans="3:10">
      <c r="C18" s="14">
        <f>노령연금!B16</f>
        <v>370000</v>
      </c>
      <c r="D18" s="15">
        <f t="shared" si="0"/>
        <v>137669.2371875</v>
      </c>
      <c r="E18" s="15">
        <f t="shared" si="0"/>
        <v>201490.46737499998</v>
      </c>
      <c r="F18" s="15">
        <f t="shared" si="0"/>
        <v>265152.54237500002</v>
      </c>
      <c r="G18" s="15">
        <f t="shared" si="0"/>
        <v>328814.61737499997</v>
      </c>
      <c r="H18" s="15">
        <f t="shared" si="0"/>
        <v>392476.69237500004</v>
      </c>
      <c r="I18" s="15">
        <f t="shared" si="0"/>
        <v>456138.767375</v>
      </c>
      <c r="J18" s="15">
        <f t="shared" si="0"/>
        <v>519800.84237500001</v>
      </c>
    </row>
    <row r="19" spans="3:10">
      <c r="C19" s="14">
        <f>노령연금!B17</f>
        <v>380000</v>
      </c>
      <c r="D19" s="15">
        <f t="shared" ref="D19:J28" si="1">(($D$431*($C$6+$C19)*E$431/E$444)+($D$432*($C$6+$C19)*E$432/E$444)+($D$433*($C$6+$C19)*E$433/E$444)+($D$434*($C$6+$C19)*E$434/E$444)+($D$435*($C$6+$C19)*E$435/E$444)+($D$436*($C$6+$C19)*E$436/E$444)+($D$437*($C$6+$C19)*E$437/E$444)+($D$438*($C$6+$C19)*E$438/E$444)+($D$439*($C$6+$C19)*E$439/E$444)+($D$440*($C$6+$C19)*E$440/E$444)+($D$441*($C$6+$C19)*E$441/E$444)+($D$442*($C$6+$C19)*E$442/E$444)+($D$443*($C$6+$C19)*E$443/E$444))*E$444*12/240/12</f>
        <v>138209.8621875</v>
      </c>
      <c r="E19" s="15">
        <f t="shared" si="1"/>
        <v>202281.71737499998</v>
      </c>
      <c r="F19" s="15">
        <f t="shared" si="1"/>
        <v>266193.79237500002</v>
      </c>
      <c r="G19" s="15">
        <f t="shared" si="1"/>
        <v>330105.86737499997</v>
      </c>
      <c r="H19" s="15">
        <f t="shared" si="1"/>
        <v>394017.94237500004</v>
      </c>
      <c r="I19" s="15">
        <f t="shared" si="1"/>
        <v>457930.01737500005</v>
      </c>
      <c r="J19" s="15">
        <f t="shared" si="1"/>
        <v>521842.09237500001</v>
      </c>
    </row>
    <row r="20" spans="3:10">
      <c r="C20" s="14">
        <f>노령연금!B18</f>
        <v>390000</v>
      </c>
      <c r="D20" s="15">
        <f t="shared" si="1"/>
        <v>138750.4871875</v>
      </c>
      <c r="E20" s="15">
        <f t="shared" si="1"/>
        <v>203072.96737499998</v>
      </c>
      <c r="F20" s="15">
        <f t="shared" si="1"/>
        <v>267235.04237500002</v>
      </c>
      <c r="G20" s="15">
        <f t="shared" si="1"/>
        <v>331397.11737499997</v>
      </c>
      <c r="H20" s="15">
        <f t="shared" si="1"/>
        <v>395559.19237500004</v>
      </c>
      <c r="I20" s="15">
        <f t="shared" si="1"/>
        <v>459721.267375</v>
      </c>
      <c r="J20" s="15">
        <f t="shared" si="1"/>
        <v>523883.34237500001</v>
      </c>
    </row>
    <row r="21" spans="3:10">
      <c r="C21" s="14">
        <f>노령연금!B19</f>
        <v>400000</v>
      </c>
      <c r="D21" s="15">
        <f t="shared" si="1"/>
        <v>139291.1121875</v>
      </c>
      <c r="E21" s="15">
        <f t="shared" si="1"/>
        <v>203864.21737499998</v>
      </c>
      <c r="F21" s="15">
        <f t="shared" si="1"/>
        <v>268276.29237500002</v>
      </c>
      <c r="G21" s="15">
        <f t="shared" si="1"/>
        <v>332688.36737499997</v>
      </c>
      <c r="H21" s="15">
        <f t="shared" si="1"/>
        <v>397100.44237500004</v>
      </c>
      <c r="I21" s="15">
        <f t="shared" si="1"/>
        <v>461512.517375</v>
      </c>
      <c r="J21" s="15">
        <f t="shared" si="1"/>
        <v>525924.59237500001</v>
      </c>
    </row>
    <row r="22" spans="3:10">
      <c r="C22" s="14">
        <f>노령연금!B20</f>
        <v>410000</v>
      </c>
      <c r="D22" s="15">
        <f t="shared" si="1"/>
        <v>139831.7371875</v>
      </c>
      <c r="E22" s="15">
        <f t="shared" si="1"/>
        <v>204655.46737499998</v>
      </c>
      <c r="F22" s="15">
        <f t="shared" si="1"/>
        <v>269317.54237500002</v>
      </c>
      <c r="G22" s="15">
        <f t="shared" si="1"/>
        <v>333979.61737499997</v>
      </c>
      <c r="H22" s="15">
        <f t="shared" si="1"/>
        <v>398641.69237500004</v>
      </c>
      <c r="I22" s="15">
        <f t="shared" si="1"/>
        <v>463303.767375</v>
      </c>
      <c r="J22" s="15">
        <f t="shared" si="1"/>
        <v>527965.84237500001</v>
      </c>
    </row>
    <row r="23" spans="3:10">
      <c r="C23" s="14">
        <f>노령연금!B21</f>
        <v>420000</v>
      </c>
      <c r="D23" s="15">
        <f t="shared" si="1"/>
        <v>140372.3621875</v>
      </c>
      <c r="E23" s="15">
        <f t="shared" si="1"/>
        <v>205446.71737499998</v>
      </c>
      <c r="F23" s="15">
        <f t="shared" si="1"/>
        <v>270358.79237500002</v>
      </c>
      <c r="G23" s="15">
        <f t="shared" si="1"/>
        <v>335270.86737499997</v>
      </c>
      <c r="H23" s="15">
        <f t="shared" si="1"/>
        <v>400182.94237500004</v>
      </c>
      <c r="I23" s="15">
        <f t="shared" si="1"/>
        <v>465095.01737500005</v>
      </c>
      <c r="J23" s="15">
        <f t="shared" si="1"/>
        <v>530007.09237500001</v>
      </c>
    </row>
    <row r="24" spans="3:10">
      <c r="C24" s="14">
        <f>노령연금!B22</f>
        <v>430000</v>
      </c>
      <c r="D24" s="15">
        <f t="shared" si="1"/>
        <v>140912.9871875</v>
      </c>
      <c r="E24" s="15">
        <f t="shared" si="1"/>
        <v>206237.96737499998</v>
      </c>
      <c r="F24" s="15">
        <f t="shared" si="1"/>
        <v>271400.04237500002</v>
      </c>
      <c r="G24" s="15">
        <f t="shared" si="1"/>
        <v>336562.11737499997</v>
      </c>
      <c r="H24" s="15">
        <f t="shared" si="1"/>
        <v>401724.19237500004</v>
      </c>
      <c r="I24" s="15">
        <f t="shared" si="1"/>
        <v>466886.26737500005</v>
      </c>
      <c r="J24" s="15">
        <f t="shared" si="1"/>
        <v>532048.34237500001</v>
      </c>
    </row>
    <row r="25" spans="3:10">
      <c r="C25" s="14">
        <f>노령연금!B23</f>
        <v>440000</v>
      </c>
      <c r="D25" s="15">
        <f t="shared" si="1"/>
        <v>141453.6121875</v>
      </c>
      <c r="E25" s="15">
        <f t="shared" si="1"/>
        <v>207029.21737499998</v>
      </c>
      <c r="F25" s="15">
        <f t="shared" si="1"/>
        <v>272441.29237500002</v>
      </c>
      <c r="G25" s="15">
        <f t="shared" si="1"/>
        <v>337853.36737499997</v>
      </c>
      <c r="H25" s="15">
        <f t="shared" si="1"/>
        <v>403265.44237500004</v>
      </c>
      <c r="I25" s="15">
        <f t="shared" si="1"/>
        <v>468677.517375</v>
      </c>
      <c r="J25" s="15">
        <f t="shared" si="1"/>
        <v>534089.59237500001</v>
      </c>
    </row>
    <row r="26" spans="3:10">
      <c r="C26" s="14">
        <f>노령연금!B24</f>
        <v>450000</v>
      </c>
      <c r="D26" s="15">
        <f t="shared" si="1"/>
        <v>141994.2371875</v>
      </c>
      <c r="E26" s="15">
        <f t="shared" si="1"/>
        <v>207820.46737499998</v>
      </c>
      <c r="F26" s="15">
        <f t="shared" si="1"/>
        <v>273482.54237500002</v>
      </c>
      <c r="G26" s="15">
        <f t="shared" si="1"/>
        <v>339144.61737499997</v>
      </c>
      <c r="H26" s="15">
        <f t="shared" si="1"/>
        <v>404806.69237500004</v>
      </c>
      <c r="I26" s="15">
        <f t="shared" si="1"/>
        <v>470468.767375</v>
      </c>
      <c r="J26" s="15">
        <f t="shared" si="1"/>
        <v>536130.84237500001</v>
      </c>
    </row>
    <row r="27" spans="3:10">
      <c r="C27" s="14">
        <f>노령연금!B25</f>
        <v>460000</v>
      </c>
      <c r="D27" s="15">
        <f t="shared" si="1"/>
        <v>142534.8621875</v>
      </c>
      <c r="E27" s="15">
        <f t="shared" si="1"/>
        <v>208611.71737499998</v>
      </c>
      <c r="F27" s="15">
        <f t="shared" si="1"/>
        <v>274523.79237500002</v>
      </c>
      <c r="G27" s="15">
        <f t="shared" si="1"/>
        <v>340435.86737499997</v>
      </c>
      <c r="H27" s="15">
        <f t="shared" si="1"/>
        <v>406347.94237500004</v>
      </c>
      <c r="I27" s="15">
        <f t="shared" si="1"/>
        <v>472260.017375</v>
      </c>
      <c r="J27" s="15">
        <f t="shared" si="1"/>
        <v>538172.09237500001</v>
      </c>
    </row>
    <row r="28" spans="3:10">
      <c r="C28" s="14">
        <f>노령연금!B26</f>
        <v>470000</v>
      </c>
      <c r="D28" s="15">
        <f t="shared" si="1"/>
        <v>143075.4871875</v>
      </c>
      <c r="E28" s="15">
        <f t="shared" si="1"/>
        <v>209402.96737499998</v>
      </c>
      <c r="F28" s="15">
        <f t="shared" si="1"/>
        <v>275565.04237500002</v>
      </c>
      <c r="G28" s="15">
        <f t="shared" si="1"/>
        <v>341727.11737499997</v>
      </c>
      <c r="H28" s="15">
        <f t="shared" si="1"/>
        <v>407889.19237500004</v>
      </c>
      <c r="I28" s="15">
        <f t="shared" si="1"/>
        <v>474051.267375</v>
      </c>
      <c r="J28" s="15">
        <f t="shared" si="1"/>
        <v>540213.34237500001</v>
      </c>
    </row>
    <row r="29" spans="3:10">
      <c r="C29" s="14">
        <f>노령연금!B27</f>
        <v>480000</v>
      </c>
      <c r="D29" s="15">
        <f t="shared" ref="D29:J38" si="2">(($D$431*($C$6+$C29)*E$431/E$444)+($D$432*($C$6+$C29)*E$432/E$444)+($D$433*($C$6+$C29)*E$433/E$444)+($D$434*($C$6+$C29)*E$434/E$444)+($D$435*($C$6+$C29)*E$435/E$444)+($D$436*($C$6+$C29)*E$436/E$444)+($D$437*($C$6+$C29)*E$437/E$444)+($D$438*($C$6+$C29)*E$438/E$444)+($D$439*($C$6+$C29)*E$439/E$444)+($D$440*($C$6+$C29)*E$440/E$444)+($D$441*($C$6+$C29)*E$441/E$444)+($D$442*($C$6+$C29)*E$442/E$444)+($D$443*($C$6+$C29)*E$443/E$444))*E$444*12/240/12</f>
        <v>143616.1121875</v>
      </c>
      <c r="E29" s="15">
        <f t="shared" si="2"/>
        <v>210194.21737499998</v>
      </c>
      <c r="F29" s="15">
        <f t="shared" si="2"/>
        <v>276606.29237500002</v>
      </c>
      <c r="G29" s="15">
        <f t="shared" si="2"/>
        <v>343018.36737499997</v>
      </c>
      <c r="H29" s="15">
        <f t="shared" si="2"/>
        <v>409430.44237500004</v>
      </c>
      <c r="I29" s="15">
        <f t="shared" si="2"/>
        <v>475842.517375</v>
      </c>
      <c r="J29" s="15">
        <f t="shared" si="2"/>
        <v>542254.59237500001</v>
      </c>
    </row>
    <row r="30" spans="3:10">
      <c r="C30" s="14">
        <f>노령연금!B28</f>
        <v>490000</v>
      </c>
      <c r="D30" s="15">
        <f t="shared" si="2"/>
        <v>144156.7371875</v>
      </c>
      <c r="E30" s="15">
        <f t="shared" si="2"/>
        <v>210985.46737499998</v>
      </c>
      <c r="F30" s="15">
        <f t="shared" si="2"/>
        <v>277647.54237500002</v>
      </c>
      <c r="G30" s="15">
        <f t="shared" si="2"/>
        <v>344309.61737499997</v>
      </c>
      <c r="H30" s="15">
        <f t="shared" si="2"/>
        <v>410971.69237500004</v>
      </c>
      <c r="I30" s="15">
        <f t="shared" si="2"/>
        <v>477633.76737500005</v>
      </c>
      <c r="J30" s="15">
        <f t="shared" si="2"/>
        <v>544295.84237500001</v>
      </c>
    </row>
    <row r="31" spans="3:10">
      <c r="C31" s="14">
        <f>노령연금!B29</f>
        <v>500000</v>
      </c>
      <c r="D31" s="15">
        <f t="shared" si="2"/>
        <v>144697.3621875</v>
      </c>
      <c r="E31" s="15">
        <f t="shared" si="2"/>
        <v>211776.71737499998</v>
      </c>
      <c r="F31" s="15">
        <f t="shared" si="2"/>
        <v>278688.79237500002</v>
      </c>
      <c r="G31" s="15">
        <f t="shared" si="2"/>
        <v>345600.86737499997</v>
      </c>
      <c r="H31" s="15">
        <f t="shared" si="2"/>
        <v>412512.94237500004</v>
      </c>
      <c r="I31" s="15">
        <f t="shared" si="2"/>
        <v>479425.01737500005</v>
      </c>
      <c r="J31" s="15">
        <f t="shared" si="2"/>
        <v>546337.09237500001</v>
      </c>
    </row>
    <row r="32" spans="3:10">
      <c r="C32" s="14">
        <f>노령연금!B30</f>
        <v>510000</v>
      </c>
      <c r="D32" s="15">
        <f t="shared" si="2"/>
        <v>145237.9871875</v>
      </c>
      <c r="E32" s="15">
        <f t="shared" si="2"/>
        <v>212567.96737499998</v>
      </c>
      <c r="F32" s="15">
        <f t="shared" si="2"/>
        <v>279730.04237500002</v>
      </c>
      <c r="G32" s="15">
        <f t="shared" si="2"/>
        <v>346892.11737499997</v>
      </c>
      <c r="H32" s="15">
        <f t="shared" si="2"/>
        <v>414054.19237500004</v>
      </c>
      <c r="I32" s="15">
        <f t="shared" si="2"/>
        <v>481216.267375</v>
      </c>
      <c r="J32" s="15">
        <f t="shared" si="2"/>
        <v>548378.34237500001</v>
      </c>
    </row>
    <row r="33" spans="3:10">
      <c r="C33" s="14">
        <f>노령연금!B31</f>
        <v>520000</v>
      </c>
      <c r="D33" s="15">
        <f t="shared" si="2"/>
        <v>145778.6121875</v>
      </c>
      <c r="E33" s="15">
        <f t="shared" si="2"/>
        <v>213359.21737499998</v>
      </c>
      <c r="F33" s="15">
        <f t="shared" si="2"/>
        <v>280771.29237500002</v>
      </c>
      <c r="G33" s="15">
        <f t="shared" si="2"/>
        <v>348183.36737499997</v>
      </c>
      <c r="H33" s="15">
        <f t="shared" si="2"/>
        <v>415595.44237500004</v>
      </c>
      <c r="I33" s="15">
        <f t="shared" si="2"/>
        <v>483007.517375</v>
      </c>
      <c r="J33" s="15">
        <f t="shared" si="2"/>
        <v>550419.59237500001</v>
      </c>
    </row>
    <row r="34" spans="3:10">
      <c r="C34" s="14">
        <f>노령연금!B32</f>
        <v>530000</v>
      </c>
      <c r="D34" s="15">
        <f t="shared" si="2"/>
        <v>146319.2371875</v>
      </c>
      <c r="E34" s="15">
        <f t="shared" si="2"/>
        <v>214150.46737499998</v>
      </c>
      <c r="F34" s="15">
        <f t="shared" si="2"/>
        <v>281812.54237500002</v>
      </c>
      <c r="G34" s="15">
        <f t="shared" si="2"/>
        <v>349474.61737499997</v>
      </c>
      <c r="H34" s="15">
        <f t="shared" si="2"/>
        <v>417136.69237500004</v>
      </c>
      <c r="I34" s="15">
        <f t="shared" si="2"/>
        <v>484798.767375</v>
      </c>
      <c r="J34" s="15">
        <f t="shared" si="2"/>
        <v>552460.84237500001</v>
      </c>
    </row>
    <row r="35" spans="3:10">
      <c r="C35" s="14">
        <f>노령연금!B33</f>
        <v>540000</v>
      </c>
      <c r="D35" s="15">
        <f t="shared" si="2"/>
        <v>146859.8621875</v>
      </c>
      <c r="E35" s="15">
        <f t="shared" si="2"/>
        <v>214941.71737499998</v>
      </c>
      <c r="F35" s="15">
        <f t="shared" si="2"/>
        <v>282853.79237500002</v>
      </c>
      <c r="G35" s="15">
        <f t="shared" si="2"/>
        <v>350765.86737499997</v>
      </c>
      <c r="H35" s="15">
        <f t="shared" si="2"/>
        <v>418677.94237500004</v>
      </c>
      <c r="I35" s="15">
        <f t="shared" si="2"/>
        <v>486590.017375</v>
      </c>
      <c r="J35" s="15">
        <f t="shared" si="2"/>
        <v>554502.09237500001</v>
      </c>
    </row>
    <row r="36" spans="3:10">
      <c r="C36" s="14">
        <f>노령연금!B34</f>
        <v>550000</v>
      </c>
      <c r="D36" s="15">
        <f t="shared" si="2"/>
        <v>147400.4871875</v>
      </c>
      <c r="E36" s="15">
        <f t="shared" si="2"/>
        <v>215732.96737499998</v>
      </c>
      <c r="F36" s="15">
        <f t="shared" si="2"/>
        <v>283895.04237500002</v>
      </c>
      <c r="G36" s="15">
        <f t="shared" si="2"/>
        <v>352057.11737499997</v>
      </c>
      <c r="H36" s="15">
        <f t="shared" si="2"/>
        <v>420219.19237500004</v>
      </c>
      <c r="I36" s="15">
        <f t="shared" si="2"/>
        <v>488381.267375</v>
      </c>
      <c r="J36" s="15">
        <f t="shared" si="2"/>
        <v>556543.34237500001</v>
      </c>
    </row>
    <row r="37" spans="3:10">
      <c r="C37" s="14">
        <f>노령연금!B35</f>
        <v>560000</v>
      </c>
      <c r="D37" s="15">
        <f t="shared" si="2"/>
        <v>147941.1121875</v>
      </c>
      <c r="E37" s="15">
        <f t="shared" si="2"/>
        <v>216524.21737499998</v>
      </c>
      <c r="F37" s="15">
        <f t="shared" si="2"/>
        <v>284936.29237500002</v>
      </c>
      <c r="G37" s="15">
        <f t="shared" si="2"/>
        <v>353348.36737499997</v>
      </c>
      <c r="H37" s="15">
        <f t="shared" si="2"/>
        <v>421760.44237500004</v>
      </c>
      <c r="I37" s="15">
        <f t="shared" si="2"/>
        <v>490172.51737500005</v>
      </c>
      <c r="J37" s="15">
        <f t="shared" si="2"/>
        <v>558584.59237500001</v>
      </c>
    </row>
    <row r="38" spans="3:10">
      <c r="C38" s="14">
        <f>노령연금!B36</f>
        <v>570000</v>
      </c>
      <c r="D38" s="15">
        <f t="shared" si="2"/>
        <v>148481.7371875</v>
      </c>
      <c r="E38" s="15">
        <f t="shared" si="2"/>
        <v>217315.46737499998</v>
      </c>
      <c r="F38" s="15">
        <f t="shared" si="2"/>
        <v>285977.54237500002</v>
      </c>
      <c r="G38" s="15">
        <f t="shared" si="2"/>
        <v>354639.61737499997</v>
      </c>
      <c r="H38" s="15">
        <f t="shared" si="2"/>
        <v>423301.69237500004</v>
      </c>
      <c r="I38" s="15">
        <f t="shared" si="2"/>
        <v>491963.76737500005</v>
      </c>
      <c r="J38" s="15">
        <f t="shared" si="2"/>
        <v>560625.84237500012</v>
      </c>
    </row>
    <row r="39" spans="3:10">
      <c r="C39" s="14">
        <f>노령연금!B37</f>
        <v>580000</v>
      </c>
      <c r="D39" s="15">
        <f t="shared" ref="D39:J48" si="3">(($D$431*($C$6+$C39)*E$431/E$444)+($D$432*($C$6+$C39)*E$432/E$444)+($D$433*($C$6+$C39)*E$433/E$444)+($D$434*($C$6+$C39)*E$434/E$444)+($D$435*($C$6+$C39)*E$435/E$444)+($D$436*($C$6+$C39)*E$436/E$444)+($D$437*($C$6+$C39)*E$437/E$444)+($D$438*($C$6+$C39)*E$438/E$444)+($D$439*($C$6+$C39)*E$439/E$444)+($D$440*($C$6+$C39)*E$440/E$444)+($D$441*($C$6+$C39)*E$441/E$444)+($D$442*($C$6+$C39)*E$442/E$444)+($D$443*($C$6+$C39)*E$443/E$444))*E$444*12/240/12</f>
        <v>149022.3621875</v>
      </c>
      <c r="E39" s="15">
        <f t="shared" si="3"/>
        <v>218106.71737499998</v>
      </c>
      <c r="F39" s="15">
        <f t="shared" si="3"/>
        <v>287018.79237500002</v>
      </c>
      <c r="G39" s="15">
        <f t="shared" si="3"/>
        <v>355930.86737499997</v>
      </c>
      <c r="H39" s="15">
        <f t="shared" si="3"/>
        <v>424842.94237500004</v>
      </c>
      <c r="I39" s="15">
        <f t="shared" si="3"/>
        <v>493755.017375</v>
      </c>
      <c r="J39" s="15">
        <f t="shared" si="3"/>
        <v>562667.09237500012</v>
      </c>
    </row>
    <row r="40" spans="3:10">
      <c r="C40" s="14">
        <f>노령연금!B38</f>
        <v>590000</v>
      </c>
      <c r="D40" s="15">
        <f t="shared" si="3"/>
        <v>149562.9871875</v>
      </c>
      <c r="E40" s="15">
        <f t="shared" si="3"/>
        <v>218897.96737499998</v>
      </c>
      <c r="F40" s="15">
        <f t="shared" si="3"/>
        <v>288060.04237500002</v>
      </c>
      <c r="G40" s="15">
        <f t="shared" si="3"/>
        <v>357222.11737499997</v>
      </c>
      <c r="H40" s="15">
        <f t="shared" si="3"/>
        <v>426384.19237500004</v>
      </c>
      <c r="I40" s="15">
        <f t="shared" si="3"/>
        <v>495546.26737500005</v>
      </c>
      <c r="J40" s="15">
        <f t="shared" si="3"/>
        <v>564708.34237500012</v>
      </c>
    </row>
    <row r="41" spans="3:10">
      <c r="C41" s="14">
        <f>노령연금!B39</f>
        <v>600000</v>
      </c>
      <c r="D41" s="15">
        <f t="shared" si="3"/>
        <v>150103.6121875</v>
      </c>
      <c r="E41" s="15">
        <f t="shared" si="3"/>
        <v>219689.21737499998</v>
      </c>
      <c r="F41" s="15">
        <f t="shared" si="3"/>
        <v>289101.29237500002</v>
      </c>
      <c r="G41" s="15">
        <f t="shared" si="3"/>
        <v>358513.36737499997</v>
      </c>
      <c r="H41" s="15">
        <f t="shared" si="3"/>
        <v>427925.44237500004</v>
      </c>
      <c r="I41" s="15">
        <f t="shared" si="3"/>
        <v>497337.517375</v>
      </c>
      <c r="J41" s="15">
        <f t="shared" si="3"/>
        <v>566749.59237500012</v>
      </c>
    </row>
    <row r="42" spans="3:10">
      <c r="C42" s="14">
        <f>노령연금!B40</f>
        <v>610000</v>
      </c>
      <c r="D42" s="15">
        <f t="shared" si="3"/>
        <v>150644.2371875</v>
      </c>
      <c r="E42" s="15">
        <f t="shared" si="3"/>
        <v>220480.46737499998</v>
      </c>
      <c r="F42" s="15">
        <f t="shared" si="3"/>
        <v>290142.54237500002</v>
      </c>
      <c r="G42" s="15">
        <f t="shared" si="3"/>
        <v>359804.61737499997</v>
      </c>
      <c r="H42" s="15">
        <f t="shared" si="3"/>
        <v>429466.69237500004</v>
      </c>
      <c r="I42" s="15">
        <f t="shared" si="3"/>
        <v>499128.767375</v>
      </c>
      <c r="J42" s="15">
        <f t="shared" si="3"/>
        <v>568790.84237500012</v>
      </c>
    </row>
    <row r="43" spans="3:10">
      <c r="C43" s="14">
        <f>노령연금!B41</f>
        <v>620000</v>
      </c>
      <c r="D43" s="15">
        <f t="shared" si="3"/>
        <v>151184.8621875</v>
      </c>
      <c r="E43" s="15">
        <f t="shared" si="3"/>
        <v>221271.71737499998</v>
      </c>
      <c r="F43" s="15">
        <f t="shared" si="3"/>
        <v>291183.79237500002</v>
      </c>
      <c r="G43" s="15">
        <f t="shared" si="3"/>
        <v>361095.86737499997</v>
      </c>
      <c r="H43" s="15">
        <f t="shared" si="3"/>
        <v>431007.94237500004</v>
      </c>
      <c r="I43" s="15">
        <f t="shared" si="3"/>
        <v>500920.017375</v>
      </c>
      <c r="J43" s="15">
        <f t="shared" si="3"/>
        <v>570832.09237500012</v>
      </c>
    </row>
    <row r="44" spans="3:10">
      <c r="C44" s="14">
        <f>노령연금!B42</f>
        <v>630000</v>
      </c>
      <c r="D44" s="15">
        <f t="shared" si="3"/>
        <v>151725.4871875</v>
      </c>
      <c r="E44" s="15">
        <f t="shared" si="3"/>
        <v>222062.96737499998</v>
      </c>
      <c r="F44" s="15">
        <f t="shared" si="3"/>
        <v>292225.04237500002</v>
      </c>
      <c r="G44" s="15">
        <f t="shared" si="3"/>
        <v>362387.11737499997</v>
      </c>
      <c r="H44" s="15">
        <f t="shared" si="3"/>
        <v>432549.19237500004</v>
      </c>
      <c r="I44" s="15">
        <f t="shared" si="3"/>
        <v>502711.26737500005</v>
      </c>
      <c r="J44" s="15">
        <f t="shared" si="3"/>
        <v>572873.34237500012</v>
      </c>
    </row>
    <row r="45" spans="3:10">
      <c r="C45" s="14">
        <f>노령연금!B43</f>
        <v>640000</v>
      </c>
      <c r="D45" s="15">
        <f t="shared" si="3"/>
        <v>152266.1121875</v>
      </c>
      <c r="E45" s="15">
        <f t="shared" si="3"/>
        <v>222854.21737499998</v>
      </c>
      <c r="F45" s="15">
        <f t="shared" si="3"/>
        <v>293266.29237500002</v>
      </c>
      <c r="G45" s="15">
        <f t="shared" si="3"/>
        <v>363678.36737499997</v>
      </c>
      <c r="H45" s="15">
        <f t="shared" si="3"/>
        <v>434090.44237500004</v>
      </c>
      <c r="I45" s="15">
        <f t="shared" si="3"/>
        <v>504502.51737500005</v>
      </c>
      <c r="J45" s="15">
        <f t="shared" si="3"/>
        <v>574914.59237500012</v>
      </c>
    </row>
    <row r="46" spans="3:10">
      <c r="C46" s="14">
        <f>노령연금!B44</f>
        <v>650000</v>
      </c>
      <c r="D46" s="15">
        <f t="shared" si="3"/>
        <v>152806.7371875</v>
      </c>
      <c r="E46" s="15">
        <f t="shared" si="3"/>
        <v>223645.46737499998</v>
      </c>
      <c r="F46" s="15">
        <f t="shared" si="3"/>
        <v>294307.54237500002</v>
      </c>
      <c r="G46" s="15">
        <f t="shared" si="3"/>
        <v>364969.61737499997</v>
      </c>
      <c r="H46" s="15">
        <f t="shared" si="3"/>
        <v>435631.69237500004</v>
      </c>
      <c r="I46" s="15">
        <f t="shared" si="3"/>
        <v>506293.767375</v>
      </c>
      <c r="J46" s="15">
        <f t="shared" si="3"/>
        <v>576955.84237500012</v>
      </c>
    </row>
    <row r="47" spans="3:10">
      <c r="C47" s="14">
        <f>노령연금!B45</f>
        <v>660000</v>
      </c>
      <c r="D47" s="15">
        <f t="shared" si="3"/>
        <v>153347.3621875</v>
      </c>
      <c r="E47" s="15">
        <f t="shared" si="3"/>
        <v>224436.71737499998</v>
      </c>
      <c r="F47" s="15">
        <f t="shared" si="3"/>
        <v>295348.79237500002</v>
      </c>
      <c r="G47" s="15">
        <f t="shared" si="3"/>
        <v>366260.86737499997</v>
      </c>
      <c r="H47" s="15">
        <f t="shared" si="3"/>
        <v>437172.94237500004</v>
      </c>
      <c r="I47" s="15">
        <f t="shared" si="3"/>
        <v>508085.01737500005</v>
      </c>
      <c r="J47" s="15">
        <f t="shared" si="3"/>
        <v>578997.09237500012</v>
      </c>
    </row>
    <row r="48" spans="3:10">
      <c r="C48" s="14">
        <f>노령연금!B46</f>
        <v>670000</v>
      </c>
      <c r="D48" s="15">
        <f t="shared" si="3"/>
        <v>153887.9871875</v>
      </c>
      <c r="E48" s="15">
        <f t="shared" si="3"/>
        <v>225227.96737499998</v>
      </c>
      <c r="F48" s="15">
        <f t="shared" si="3"/>
        <v>296390.04237500002</v>
      </c>
      <c r="G48" s="15">
        <f t="shared" si="3"/>
        <v>367552.11737499991</v>
      </c>
      <c r="H48" s="15">
        <f t="shared" si="3"/>
        <v>438714.19237500004</v>
      </c>
      <c r="I48" s="15">
        <f t="shared" si="3"/>
        <v>509876.26737500005</v>
      </c>
      <c r="J48" s="15">
        <f t="shared" si="3"/>
        <v>581038.34237500012</v>
      </c>
    </row>
    <row r="49" spans="3:10">
      <c r="C49" s="14">
        <f>노령연금!B47</f>
        <v>680000</v>
      </c>
      <c r="D49" s="15">
        <f t="shared" ref="D49:J58" si="4">(($D$431*($C$6+$C49)*E$431/E$444)+($D$432*($C$6+$C49)*E$432/E$444)+($D$433*($C$6+$C49)*E$433/E$444)+($D$434*($C$6+$C49)*E$434/E$444)+($D$435*($C$6+$C49)*E$435/E$444)+($D$436*($C$6+$C49)*E$436/E$444)+($D$437*($C$6+$C49)*E$437/E$444)+($D$438*($C$6+$C49)*E$438/E$444)+($D$439*($C$6+$C49)*E$439/E$444)+($D$440*($C$6+$C49)*E$440/E$444)+($D$441*($C$6+$C49)*E$441/E$444)+($D$442*($C$6+$C49)*E$442/E$444)+($D$443*($C$6+$C49)*E$443/E$444))*E$444*12/240/12</f>
        <v>154428.6121875</v>
      </c>
      <c r="E49" s="15">
        <f t="shared" si="4"/>
        <v>226019.21737499998</v>
      </c>
      <c r="F49" s="15">
        <f t="shared" si="4"/>
        <v>297431.29237500002</v>
      </c>
      <c r="G49" s="15">
        <f t="shared" si="4"/>
        <v>368843.36737499991</v>
      </c>
      <c r="H49" s="15">
        <f t="shared" si="4"/>
        <v>440255.44237500004</v>
      </c>
      <c r="I49" s="15">
        <f t="shared" si="4"/>
        <v>511667.517375</v>
      </c>
      <c r="J49" s="15">
        <f t="shared" si="4"/>
        <v>583079.59237500012</v>
      </c>
    </row>
    <row r="50" spans="3:10">
      <c r="C50" s="14">
        <f>노령연금!B48</f>
        <v>690000</v>
      </c>
      <c r="D50" s="15">
        <f t="shared" si="4"/>
        <v>154969.2371875</v>
      </c>
      <c r="E50" s="15">
        <f t="shared" si="4"/>
        <v>226810.46737499998</v>
      </c>
      <c r="F50" s="15">
        <f t="shared" si="4"/>
        <v>298472.54237500002</v>
      </c>
      <c r="G50" s="15">
        <f t="shared" si="4"/>
        <v>370134.61737499991</v>
      </c>
      <c r="H50" s="15">
        <f t="shared" si="4"/>
        <v>441796.69237500004</v>
      </c>
      <c r="I50" s="15">
        <f t="shared" si="4"/>
        <v>513458.767375</v>
      </c>
      <c r="J50" s="15">
        <f t="shared" si="4"/>
        <v>585120.84237500012</v>
      </c>
    </row>
    <row r="51" spans="3:10">
      <c r="C51" s="14">
        <f>노령연금!B49</f>
        <v>700000</v>
      </c>
      <c r="D51" s="15">
        <f t="shared" si="4"/>
        <v>155509.8621875</v>
      </c>
      <c r="E51" s="15">
        <f t="shared" si="4"/>
        <v>227601.71737499998</v>
      </c>
      <c r="F51" s="15">
        <f t="shared" si="4"/>
        <v>299513.79237500002</v>
      </c>
      <c r="G51" s="15">
        <f t="shared" si="4"/>
        <v>371425.86737499991</v>
      </c>
      <c r="H51" s="15">
        <f t="shared" si="4"/>
        <v>443337.94237500004</v>
      </c>
      <c r="I51" s="15">
        <f t="shared" si="4"/>
        <v>515250.01737500005</v>
      </c>
      <c r="J51" s="15">
        <f t="shared" si="4"/>
        <v>587162.09237500012</v>
      </c>
    </row>
    <row r="52" spans="3:10">
      <c r="C52" s="14">
        <f>노령연금!B50</f>
        <v>710000</v>
      </c>
      <c r="D52" s="15">
        <f t="shared" si="4"/>
        <v>156050.4871875</v>
      </c>
      <c r="E52" s="15">
        <f t="shared" si="4"/>
        <v>228392.96737499998</v>
      </c>
      <c r="F52" s="15">
        <f t="shared" si="4"/>
        <v>300555.04237500002</v>
      </c>
      <c r="G52" s="15">
        <f t="shared" si="4"/>
        <v>372717.11737499991</v>
      </c>
      <c r="H52" s="15">
        <f t="shared" si="4"/>
        <v>444879.19237500004</v>
      </c>
      <c r="I52" s="15">
        <f t="shared" si="4"/>
        <v>517041.26737500005</v>
      </c>
      <c r="J52" s="15">
        <f t="shared" si="4"/>
        <v>589203.34237500012</v>
      </c>
    </row>
    <row r="53" spans="3:10">
      <c r="C53" s="14">
        <f>노령연금!B51</f>
        <v>720000</v>
      </c>
      <c r="D53" s="15">
        <f t="shared" si="4"/>
        <v>156591.1121875</v>
      </c>
      <c r="E53" s="15">
        <f t="shared" si="4"/>
        <v>229184.21737499998</v>
      </c>
      <c r="F53" s="15">
        <f t="shared" si="4"/>
        <v>301596.29237500002</v>
      </c>
      <c r="G53" s="15">
        <f t="shared" si="4"/>
        <v>374008.36737499997</v>
      </c>
      <c r="H53" s="15">
        <f t="shared" si="4"/>
        <v>446420.44237500004</v>
      </c>
      <c r="I53" s="15">
        <f t="shared" si="4"/>
        <v>518832.517375</v>
      </c>
      <c r="J53" s="15">
        <f t="shared" si="4"/>
        <v>591244.59237500012</v>
      </c>
    </row>
    <row r="54" spans="3:10">
      <c r="C54" s="14">
        <f>노령연금!B52</f>
        <v>730000</v>
      </c>
      <c r="D54" s="15">
        <f t="shared" si="4"/>
        <v>157131.7371875</v>
      </c>
      <c r="E54" s="15">
        <f t="shared" si="4"/>
        <v>229975.46737499998</v>
      </c>
      <c r="F54" s="15">
        <f t="shared" si="4"/>
        <v>302637.54237500002</v>
      </c>
      <c r="G54" s="15">
        <f t="shared" si="4"/>
        <v>375299.61737499997</v>
      </c>
      <c r="H54" s="15">
        <f t="shared" si="4"/>
        <v>447961.69237500004</v>
      </c>
      <c r="I54" s="15">
        <f t="shared" si="4"/>
        <v>520623.76737500005</v>
      </c>
      <c r="J54" s="15">
        <f t="shared" si="4"/>
        <v>593285.84237500012</v>
      </c>
    </row>
    <row r="55" spans="3:10">
      <c r="C55" s="14">
        <f>노령연금!B53</f>
        <v>740000</v>
      </c>
      <c r="D55" s="15">
        <f t="shared" si="4"/>
        <v>157672.3621875</v>
      </c>
      <c r="E55" s="15">
        <f t="shared" si="4"/>
        <v>230766.71737499998</v>
      </c>
      <c r="F55" s="15">
        <f t="shared" si="4"/>
        <v>303678.79237500002</v>
      </c>
      <c r="G55" s="15">
        <f t="shared" si="4"/>
        <v>376590.86737499997</v>
      </c>
      <c r="H55" s="15">
        <f t="shared" si="4"/>
        <v>449502.94237500004</v>
      </c>
      <c r="I55" s="15">
        <f t="shared" si="4"/>
        <v>522415.01737500005</v>
      </c>
      <c r="J55" s="15">
        <f t="shared" si="4"/>
        <v>595327.09237500012</v>
      </c>
    </row>
    <row r="56" spans="3:10">
      <c r="C56" s="14">
        <f>노령연금!B54</f>
        <v>750000</v>
      </c>
      <c r="D56" s="15">
        <f t="shared" si="4"/>
        <v>158212.9871875</v>
      </c>
      <c r="E56" s="15">
        <f t="shared" si="4"/>
        <v>231557.96737499998</v>
      </c>
      <c r="F56" s="15">
        <f t="shared" si="4"/>
        <v>304720.04237500002</v>
      </c>
      <c r="G56" s="15">
        <f t="shared" si="4"/>
        <v>377882.11737499997</v>
      </c>
      <c r="H56" s="15">
        <f t="shared" si="4"/>
        <v>451044.19237500004</v>
      </c>
      <c r="I56" s="15">
        <f t="shared" si="4"/>
        <v>524206.267375</v>
      </c>
      <c r="J56" s="15">
        <f t="shared" si="4"/>
        <v>597368.34237500012</v>
      </c>
    </row>
    <row r="57" spans="3:10">
      <c r="C57" s="14">
        <f>노령연금!B55</f>
        <v>760000</v>
      </c>
      <c r="D57" s="15">
        <f t="shared" si="4"/>
        <v>158753.6121875</v>
      </c>
      <c r="E57" s="15">
        <f t="shared" si="4"/>
        <v>232349.21737499998</v>
      </c>
      <c r="F57" s="15">
        <f t="shared" si="4"/>
        <v>305761.29237500002</v>
      </c>
      <c r="G57" s="15">
        <f t="shared" si="4"/>
        <v>379173.36737499997</v>
      </c>
      <c r="H57" s="15">
        <f t="shared" si="4"/>
        <v>452585.44237500004</v>
      </c>
      <c r="I57" s="15">
        <f t="shared" si="4"/>
        <v>525997.51737499994</v>
      </c>
      <c r="J57" s="15">
        <f t="shared" si="4"/>
        <v>599409.59237500012</v>
      </c>
    </row>
    <row r="58" spans="3:10">
      <c r="C58" s="14">
        <f>노령연금!B56</f>
        <v>770000</v>
      </c>
      <c r="D58" s="15">
        <f t="shared" si="4"/>
        <v>159294.2371875</v>
      </c>
      <c r="E58" s="15">
        <f t="shared" si="4"/>
        <v>233140.46737499998</v>
      </c>
      <c r="F58" s="15">
        <f t="shared" si="4"/>
        <v>306802.54237500002</v>
      </c>
      <c r="G58" s="15">
        <f t="shared" si="4"/>
        <v>380464.61737499997</v>
      </c>
      <c r="H58" s="15">
        <f t="shared" si="4"/>
        <v>454126.69237500004</v>
      </c>
      <c r="I58" s="15">
        <f t="shared" si="4"/>
        <v>527788.76737500005</v>
      </c>
      <c r="J58" s="15">
        <f t="shared" si="4"/>
        <v>601450.84237500012</v>
      </c>
    </row>
    <row r="59" spans="3:10">
      <c r="C59" s="14">
        <f>노령연금!B57</f>
        <v>780000</v>
      </c>
      <c r="D59" s="15">
        <f t="shared" ref="D59:J68" si="5">(($D$431*($C$6+$C59)*E$431/E$444)+($D$432*($C$6+$C59)*E$432/E$444)+($D$433*($C$6+$C59)*E$433/E$444)+($D$434*($C$6+$C59)*E$434/E$444)+($D$435*($C$6+$C59)*E$435/E$444)+($D$436*($C$6+$C59)*E$436/E$444)+($D$437*($C$6+$C59)*E$437/E$444)+($D$438*($C$6+$C59)*E$438/E$444)+($D$439*($C$6+$C59)*E$439/E$444)+($D$440*($C$6+$C59)*E$440/E$444)+($D$441*($C$6+$C59)*E$441/E$444)+($D$442*($C$6+$C59)*E$442/E$444)+($D$443*($C$6+$C59)*E$443/E$444))*E$444*12/240/12</f>
        <v>159834.8621875</v>
      </c>
      <c r="E59" s="15">
        <f t="shared" si="5"/>
        <v>233931.71737499998</v>
      </c>
      <c r="F59" s="15">
        <f t="shared" si="5"/>
        <v>307843.79237500008</v>
      </c>
      <c r="G59" s="15">
        <f t="shared" si="5"/>
        <v>381755.86737499997</v>
      </c>
      <c r="H59" s="15">
        <f t="shared" si="5"/>
        <v>455667.94237500004</v>
      </c>
      <c r="I59" s="15">
        <f t="shared" si="5"/>
        <v>529580.01737500005</v>
      </c>
      <c r="J59" s="15">
        <f t="shared" si="5"/>
        <v>603492.09237500012</v>
      </c>
    </row>
    <row r="60" spans="3:10">
      <c r="C60" s="14">
        <f>노령연금!B58</f>
        <v>790000</v>
      </c>
      <c r="D60" s="15">
        <f t="shared" si="5"/>
        <v>160375.4871875</v>
      </c>
      <c r="E60" s="15">
        <f t="shared" si="5"/>
        <v>234722.96737499998</v>
      </c>
      <c r="F60" s="15">
        <f t="shared" si="5"/>
        <v>308885.04237500008</v>
      </c>
      <c r="G60" s="15">
        <f t="shared" si="5"/>
        <v>383047.11737499997</v>
      </c>
      <c r="H60" s="15">
        <f t="shared" si="5"/>
        <v>457209.19237500004</v>
      </c>
      <c r="I60" s="15">
        <f t="shared" si="5"/>
        <v>531371.26737499994</v>
      </c>
      <c r="J60" s="15">
        <f t="shared" si="5"/>
        <v>605533.34237500012</v>
      </c>
    </row>
    <row r="61" spans="3:10">
      <c r="C61" s="14">
        <f>노령연금!B59</f>
        <v>800000</v>
      </c>
      <c r="D61" s="15">
        <f t="shared" si="5"/>
        <v>160916.1121875</v>
      </c>
      <c r="E61" s="15">
        <f t="shared" si="5"/>
        <v>235514.21737499998</v>
      </c>
      <c r="F61" s="15">
        <f t="shared" si="5"/>
        <v>309926.29237500008</v>
      </c>
      <c r="G61" s="15">
        <f t="shared" si="5"/>
        <v>384338.36737499997</v>
      </c>
      <c r="H61" s="15">
        <f t="shared" si="5"/>
        <v>458750.44237500004</v>
      </c>
      <c r="I61" s="15">
        <f t="shared" si="5"/>
        <v>533162.51737500005</v>
      </c>
      <c r="J61" s="15">
        <f t="shared" si="5"/>
        <v>607574.59237500012</v>
      </c>
    </row>
    <row r="62" spans="3:10">
      <c r="C62" s="14">
        <f>노령연금!B60</f>
        <v>810000</v>
      </c>
      <c r="D62" s="15">
        <f t="shared" si="5"/>
        <v>161456.7371875</v>
      </c>
      <c r="E62" s="15">
        <f t="shared" si="5"/>
        <v>236305.46737499998</v>
      </c>
      <c r="F62" s="15">
        <f t="shared" si="5"/>
        <v>310967.54237500008</v>
      </c>
      <c r="G62" s="15">
        <f t="shared" si="5"/>
        <v>385629.61737499997</v>
      </c>
      <c r="H62" s="15">
        <f t="shared" si="5"/>
        <v>460291.69237500004</v>
      </c>
      <c r="I62" s="15">
        <f t="shared" si="5"/>
        <v>534953.76737500005</v>
      </c>
      <c r="J62" s="15">
        <f t="shared" si="5"/>
        <v>609615.84237500012</v>
      </c>
    </row>
    <row r="63" spans="3:10">
      <c r="C63" s="14">
        <f>노령연금!B61</f>
        <v>820000</v>
      </c>
      <c r="D63" s="15">
        <f t="shared" si="5"/>
        <v>161997.3621875</v>
      </c>
      <c r="E63" s="15">
        <f t="shared" si="5"/>
        <v>237096.71737499998</v>
      </c>
      <c r="F63" s="15">
        <f t="shared" si="5"/>
        <v>312008.79237500008</v>
      </c>
      <c r="G63" s="15">
        <f t="shared" si="5"/>
        <v>386920.86737499997</v>
      </c>
      <c r="H63" s="15">
        <f t="shared" si="5"/>
        <v>461832.94237500004</v>
      </c>
      <c r="I63" s="15">
        <f t="shared" si="5"/>
        <v>536745.01737499994</v>
      </c>
      <c r="J63" s="15">
        <f t="shared" si="5"/>
        <v>611657.09237500012</v>
      </c>
    </row>
    <row r="64" spans="3:10">
      <c r="C64" s="14">
        <f>노령연금!B62</f>
        <v>830000</v>
      </c>
      <c r="D64" s="15">
        <f t="shared" si="5"/>
        <v>162537.9871875</v>
      </c>
      <c r="E64" s="15">
        <f t="shared" si="5"/>
        <v>237887.96737499998</v>
      </c>
      <c r="F64" s="15">
        <f t="shared" si="5"/>
        <v>313050.04237500008</v>
      </c>
      <c r="G64" s="15">
        <f t="shared" si="5"/>
        <v>388212.11737499997</v>
      </c>
      <c r="H64" s="15">
        <f t="shared" si="5"/>
        <v>463374.19237500004</v>
      </c>
      <c r="I64" s="15">
        <f t="shared" si="5"/>
        <v>538536.26737499994</v>
      </c>
      <c r="J64" s="15">
        <f t="shared" si="5"/>
        <v>613698.34237500012</v>
      </c>
    </row>
    <row r="65" spans="3:10">
      <c r="C65" s="14">
        <f>노령연금!B63</f>
        <v>840000</v>
      </c>
      <c r="D65" s="15">
        <f t="shared" si="5"/>
        <v>163078.6121875</v>
      </c>
      <c r="E65" s="15">
        <f t="shared" si="5"/>
        <v>238679.21737499998</v>
      </c>
      <c r="F65" s="15">
        <f t="shared" si="5"/>
        <v>314091.29237500008</v>
      </c>
      <c r="G65" s="15">
        <f t="shared" si="5"/>
        <v>389503.36737499997</v>
      </c>
      <c r="H65" s="15">
        <f t="shared" si="5"/>
        <v>464915.44237500004</v>
      </c>
      <c r="I65" s="15">
        <f t="shared" si="5"/>
        <v>540327.51737500005</v>
      </c>
      <c r="J65" s="15">
        <f t="shared" si="5"/>
        <v>615739.59237500012</v>
      </c>
    </row>
    <row r="66" spans="3:10">
      <c r="C66" s="14">
        <f>노령연금!B64</f>
        <v>850000</v>
      </c>
      <c r="D66" s="15">
        <f t="shared" si="5"/>
        <v>163619.2371875</v>
      </c>
      <c r="E66" s="15">
        <f t="shared" si="5"/>
        <v>239470.46737499998</v>
      </c>
      <c r="F66" s="15">
        <f t="shared" si="5"/>
        <v>315132.54237500008</v>
      </c>
      <c r="G66" s="15">
        <f t="shared" si="5"/>
        <v>390794.61737499997</v>
      </c>
      <c r="H66" s="15">
        <f t="shared" si="5"/>
        <v>466456.69237500004</v>
      </c>
      <c r="I66" s="15">
        <f t="shared" si="5"/>
        <v>542118.76737500005</v>
      </c>
      <c r="J66" s="15">
        <f t="shared" si="5"/>
        <v>617780.84237500012</v>
      </c>
    </row>
    <row r="67" spans="3:10">
      <c r="C67" s="14">
        <f>노령연금!B65</f>
        <v>860000</v>
      </c>
      <c r="D67" s="15">
        <f t="shared" si="5"/>
        <v>164159.8621875</v>
      </c>
      <c r="E67" s="15">
        <f t="shared" si="5"/>
        <v>240261.71737499998</v>
      </c>
      <c r="F67" s="15">
        <f t="shared" si="5"/>
        <v>316173.79237500008</v>
      </c>
      <c r="G67" s="15">
        <f t="shared" si="5"/>
        <v>392085.86737499997</v>
      </c>
      <c r="H67" s="15">
        <f t="shared" si="5"/>
        <v>467997.94237500004</v>
      </c>
      <c r="I67" s="15">
        <f t="shared" si="5"/>
        <v>543910.01737499994</v>
      </c>
      <c r="J67" s="15">
        <f t="shared" si="5"/>
        <v>619822.09237500012</v>
      </c>
    </row>
    <row r="68" spans="3:10">
      <c r="C68" s="14">
        <f>노령연금!B66</f>
        <v>870000</v>
      </c>
      <c r="D68" s="15">
        <f t="shared" si="5"/>
        <v>164700.4871875</v>
      </c>
      <c r="E68" s="15">
        <f t="shared" si="5"/>
        <v>241052.96737499998</v>
      </c>
      <c r="F68" s="15">
        <f t="shared" si="5"/>
        <v>317215.04237500008</v>
      </c>
      <c r="G68" s="15">
        <f t="shared" si="5"/>
        <v>393377.11737499997</v>
      </c>
      <c r="H68" s="15">
        <f t="shared" si="5"/>
        <v>469539.19237500004</v>
      </c>
      <c r="I68" s="15">
        <f t="shared" si="5"/>
        <v>545701.26737500005</v>
      </c>
      <c r="J68" s="15">
        <f t="shared" si="5"/>
        <v>621863.34237500012</v>
      </c>
    </row>
    <row r="69" spans="3:10">
      <c r="C69" s="14">
        <f>노령연금!B67</f>
        <v>880000</v>
      </c>
      <c r="D69" s="15">
        <f t="shared" ref="D69:J78" si="6">(($D$431*($C$6+$C69)*E$431/E$444)+($D$432*($C$6+$C69)*E$432/E$444)+($D$433*($C$6+$C69)*E$433/E$444)+($D$434*($C$6+$C69)*E$434/E$444)+($D$435*($C$6+$C69)*E$435/E$444)+($D$436*($C$6+$C69)*E$436/E$444)+($D$437*($C$6+$C69)*E$437/E$444)+($D$438*($C$6+$C69)*E$438/E$444)+($D$439*($C$6+$C69)*E$439/E$444)+($D$440*($C$6+$C69)*E$440/E$444)+($D$441*($C$6+$C69)*E$441/E$444)+($D$442*($C$6+$C69)*E$442/E$444)+($D$443*($C$6+$C69)*E$443/E$444))*E$444*12/240/12</f>
        <v>165241.1121875</v>
      </c>
      <c r="E69" s="15">
        <f t="shared" si="6"/>
        <v>241844.21737499998</v>
      </c>
      <c r="F69" s="15">
        <f t="shared" si="6"/>
        <v>318256.29237500008</v>
      </c>
      <c r="G69" s="15">
        <f t="shared" si="6"/>
        <v>394668.36737499997</v>
      </c>
      <c r="H69" s="15">
        <f t="shared" si="6"/>
        <v>471080.44237500004</v>
      </c>
      <c r="I69" s="15">
        <f t="shared" si="6"/>
        <v>547492.51737500005</v>
      </c>
      <c r="J69" s="15">
        <f t="shared" si="6"/>
        <v>623904.59237500012</v>
      </c>
    </row>
    <row r="70" spans="3:10">
      <c r="C70" s="14">
        <f>노령연금!B68</f>
        <v>890000</v>
      </c>
      <c r="D70" s="15">
        <f t="shared" si="6"/>
        <v>165781.7371875</v>
      </c>
      <c r="E70" s="15">
        <f t="shared" si="6"/>
        <v>242635.46737499998</v>
      </c>
      <c r="F70" s="15">
        <f t="shared" si="6"/>
        <v>319297.54237500008</v>
      </c>
      <c r="G70" s="15">
        <f t="shared" si="6"/>
        <v>395959.61737499997</v>
      </c>
      <c r="H70" s="15">
        <f t="shared" si="6"/>
        <v>472621.69237500004</v>
      </c>
      <c r="I70" s="15">
        <f t="shared" si="6"/>
        <v>549283.76737499994</v>
      </c>
      <c r="J70" s="15">
        <f t="shared" si="6"/>
        <v>625945.84237500012</v>
      </c>
    </row>
    <row r="71" spans="3:10">
      <c r="C71" s="14">
        <f>노령연금!B69</f>
        <v>900000</v>
      </c>
      <c r="D71" s="15">
        <f t="shared" si="6"/>
        <v>166322.3621875</v>
      </c>
      <c r="E71" s="15">
        <f t="shared" si="6"/>
        <v>243426.71737499998</v>
      </c>
      <c r="F71" s="15">
        <f t="shared" si="6"/>
        <v>320338.79237500008</v>
      </c>
      <c r="G71" s="15">
        <f t="shared" si="6"/>
        <v>397250.86737499997</v>
      </c>
      <c r="H71" s="15">
        <f t="shared" si="6"/>
        <v>474162.94237500004</v>
      </c>
      <c r="I71" s="15">
        <f t="shared" si="6"/>
        <v>551075.01737499994</v>
      </c>
      <c r="J71" s="15">
        <f t="shared" si="6"/>
        <v>627987.09237500012</v>
      </c>
    </row>
    <row r="72" spans="3:10">
      <c r="C72" s="14">
        <f>노령연금!B70</f>
        <v>910000</v>
      </c>
      <c r="D72" s="15">
        <f t="shared" si="6"/>
        <v>166862.9871875</v>
      </c>
      <c r="E72" s="15">
        <f t="shared" si="6"/>
        <v>244217.96737499998</v>
      </c>
      <c r="F72" s="15">
        <f t="shared" si="6"/>
        <v>321380.04237500008</v>
      </c>
      <c r="G72" s="15">
        <f t="shared" si="6"/>
        <v>398542.11737499997</v>
      </c>
      <c r="H72" s="15">
        <f t="shared" si="6"/>
        <v>475704.19237500004</v>
      </c>
      <c r="I72" s="15">
        <f t="shared" si="6"/>
        <v>552866.26737500005</v>
      </c>
      <c r="J72" s="15">
        <f t="shared" si="6"/>
        <v>630028.34237500012</v>
      </c>
    </row>
    <row r="73" spans="3:10">
      <c r="C73" s="14">
        <f>노령연금!B71</f>
        <v>920000</v>
      </c>
      <c r="D73" s="15">
        <f t="shared" si="6"/>
        <v>167403.6121875</v>
      </c>
      <c r="E73" s="15">
        <f t="shared" si="6"/>
        <v>245009.21737499998</v>
      </c>
      <c r="F73" s="15">
        <f t="shared" si="6"/>
        <v>322421.29237500008</v>
      </c>
      <c r="G73" s="15">
        <f t="shared" si="6"/>
        <v>399833.36737499997</v>
      </c>
      <c r="H73" s="15">
        <f t="shared" si="6"/>
        <v>477245.44237500004</v>
      </c>
      <c r="I73" s="15">
        <f t="shared" si="6"/>
        <v>554657.51737500005</v>
      </c>
      <c r="J73" s="15">
        <f t="shared" si="6"/>
        <v>632069.59237500012</v>
      </c>
    </row>
    <row r="74" spans="3:10">
      <c r="C74" s="14">
        <f>노령연금!B72</f>
        <v>930000</v>
      </c>
      <c r="D74" s="15">
        <f t="shared" si="6"/>
        <v>167944.2371875</v>
      </c>
      <c r="E74" s="15">
        <f t="shared" si="6"/>
        <v>245800.46737499998</v>
      </c>
      <c r="F74" s="15">
        <f t="shared" si="6"/>
        <v>323462.54237500008</v>
      </c>
      <c r="G74" s="15">
        <f t="shared" si="6"/>
        <v>401124.61737499997</v>
      </c>
      <c r="H74" s="15">
        <f t="shared" si="6"/>
        <v>478786.69237500004</v>
      </c>
      <c r="I74" s="15">
        <f t="shared" si="6"/>
        <v>556448.76737499994</v>
      </c>
      <c r="J74" s="15">
        <f t="shared" si="6"/>
        <v>634110.84237500012</v>
      </c>
    </row>
    <row r="75" spans="3:10">
      <c r="C75" s="14">
        <f>노령연금!B73</f>
        <v>940000</v>
      </c>
      <c r="D75" s="15">
        <f t="shared" si="6"/>
        <v>168484.8621875</v>
      </c>
      <c r="E75" s="15">
        <f t="shared" si="6"/>
        <v>246591.71737499998</v>
      </c>
      <c r="F75" s="15">
        <f t="shared" si="6"/>
        <v>324503.79237500002</v>
      </c>
      <c r="G75" s="15">
        <f t="shared" si="6"/>
        <v>402415.86737499997</v>
      </c>
      <c r="H75" s="15">
        <f t="shared" si="6"/>
        <v>480327.94237500004</v>
      </c>
      <c r="I75" s="15">
        <f t="shared" si="6"/>
        <v>558240.01737500005</v>
      </c>
      <c r="J75" s="15">
        <f t="shared" si="6"/>
        <v>636152.09237500012</v>
      </c>
    </row>
    <row r="76" spans="3:10">
      <c r="C76" s="14">
        <f>노령연금!B74</f>
        <v>950000</v>
      </c>
      <c r="D76" s="15">
        <f t="shared" si="6"/>
        <v>169025.4871875</v>
      </c>
      <c r="E76" s="15">
        <f t="shared" si="6"/>
        <v>247382.96737499998</v>
      </c>
      <c r="F76" s="15">
        <f t="shared" si="6"/>
        <v>325545.04237500002</v>
      </c>
      <c r="G76" s="15">
        <f t="shared" si="6"/>
        <v>403707.11737499997</v>
      </c>
      <c r="H76" s="15">
        <f t="shared" si="6"/>
        <v>481869.19237500004</v>
      </c>
      <c r="I76" s="15">
        <f t="shared" si="6"/>
        <v>560031.26737499994</v>
      </c>
      <c r="J76" s="15">
        <f t="shared" si="6"/>
        <v>638193.34237500012</v>
      </c>
    </row>
    <row r="77" spans="3:10">
      <c r="C77" s="14">
        <f>노령연금!B75</f>
        <v>960000</v>
      </c>
      <c r="D77" s="15">
        <f t="shared" si="6"/>
        <v>169566.1121875</v>
      </c>
      <c r="E77" s="15">
        <f t="shared" si="6"/>
        <v>248174.21737499998</v>
      </c>
      <c r="F77" s="15">
        <f t="shared" si="6"/>
        <v>326586.29237500002</v>
      </c>
      <c r="G77" s="15">
        <f t="shared" si="6"/>
        <v>404998.36737499997</v>
      </c>
      <c r="H77" s="15">
        <f t="shared" si="6"/>
        <v>483410.44237500004</v>
      </c>
      <c r="I77" s="15">
        <f t="shared" si="6"/>
        <v>561822.51737500005</v>
      </c>
      <c r="J77" s="15">
        <f t="shared" si="6"/>
        <v>640234.59237500012</v>
      </c>
    </row>
    <row r="78" spans="3:10">
      <c r="C78" s="14">
        <f>노령연금!B76</f>
        <v>970000</v>
      </c>
      <c r="D78" s="15">
        <f t="shared" si="6"/>
        <v>170106.7371875</v>
      </c>
      <c r="E78" s="15">
        <f t="shared" si="6"/>
        <v>248965.46737499998</v>
      </c>
      <c r="F78" s="15">
        <f t="shared" si="6"/>
        <v>327627.54237500002</v>
      </c>
      <c r="G78" s="15">
        <f t="shared" si="6"/>
        <v>406289.61737499991</v>
      </c>
      <c r="H78" s="15">
        <f t="shared" si="6"/>
        <v>484951.69237500004</v>
      </c>
      <c r="I78" s="15">
        <f t="shared" si="6"/>
        <v>563613.76737500005</v>
      </c>
      <c r="J78" s="15">
        <f t="shared" si="6"/>
        <v>642275.84237500012</v>
      </c>
    </row>
    <row r="79" spans="3:10">
      <c r="C79" s="14">
        <f>노령연금!B77</f>
        <v>980000</v>
      </c>
      <c r="D79" s="15">
        <f t="shared" ref="D79:J88" si="7">(($D$431*($C$6+$C79)*E$431/E$444)+($D$432*($C$6+$C79)*E$432/E$444)+($D$433*($C$6+$C79)*E$433/E$444)+($D$434*($C$6+$C79)*E$434/E$444)+($D$435*($C$6+$C79)*E$435/E$444)+($D$436*($C$6+$C79)*E$436/E$444)+($D$437*($C$6+$C79)*E$437/E$444)+($D$438*($C$6+$C79)*E$438/E$444)+($D$439*($C$6+$C79)*E$439/E$444)+($D$440*($C$6+$C79)*E$440/E$444)+($D$441*($C$6+$C79)*E$441/E$444)+($D$442*($C$6+$C79)*E$442/E$444)+($D$443*($C$6+$C79)*E$443/E$444))*E$444*12/240/12</f>
        <v>170647.3621875</v>
      </c>
      <c r="E79" s="15">
        <f t="shared" si="7"/>
        <v>249756.71737499998</v>
      </c>
      <c r="F79" s="15">
        <f t="shared" si="7"/>
        <v>328668.79237500002</v>
      </c>
      <c r="G79" s="15">
        <f t="shared" si="7"/>
        <v>407580.86737499991</v>
      </c>
      <c r="H79" s="15">
        <f t="shared" si="7"/>
        <v>486492.94237500004</v>
      </c>
      <c r="I79" s="15">
        <f t="shared" si="7"/>
        <v>565405.01737499994</v>
      </c>
      <c r="J79" s="15">
        <f t="shared" si="7"/>
        <v>644317.09237500012</v>
      </c>
    </row>
    <row r="80" spans="3:10">
      <c r="C80" s="14">
        <f>노령연금!B78</f>
        <v>990000</v>
      </c>
      <c r="D80" s="15">
        <f t="shared" si="7"/>
        <v>171187.9871875</v>
      </c>
      <c r="E80" s="15">
        <f t="shared" si="7"/>
        <v>250547.96737499998</v>
      </c>
      <c r="F80" s="15">
        <f t="shared" si="7"/>
        <v>329710.04237500002</v>
      </c>
      <c r="G80" s="15">
        <f t="shared" si="7"/>
        <v>408872.11737499991</v>
      </c>
      <c r="H80" s="15">
        <f t="shared" si="7"/>
        <v>488034.19237500004</v>
      </c>
      <c r="I80" s="15">
        <f t="shared" si="7"/>
        <v>567196.26737499994</v>
      </c>
      <c r="J80" s="15">
        <f t="shared" si="7"/>
        <v>646358.34237500012</v>
      </c>
    </row>
    <row r="81" spans="3:10">
      <c r="C81" s="14">
        <v>995000</v>
      </c>
      <c r="D81" s="15">
        <f t="shared" si="7"/>
        <v>171458.2996875</v>
      </c>
      <c r="E81" s="15">
        <f t="shared" si="7"/>
        <v>250943.59237499998</v>
      </c>
      <c r="F81" s="15">
        <f t="shared" si="7"/>
        <v>330230.66737500002</v>
      </c>
      <c r="G81" s="15">
        <f t="shared" si="7"/>
        <v>409517.74237499991</v>
      </c>
      <c r="H81" s="15">
        <f t="shared" si="7"/>
        <v>488804.81737500004</v>
      </c>
      <c r="I81" s="15">
        <f t="shared" si="7"/>
        <v>568091.89237500005</v>
      </c>
      <c r="J81" s="15">
        <f t="shared" si="7"/>
        <v>647378.96737500012</v>
      </c>
    </row>
    <row r="82" spans="3:10">
      <c r="C82" s="14">
        <f>노령연금!B80</f>
        <v>1000000</v>
      </c>
      <c r="D82" s="15">
        <f t="shared" si="7"/>
        <v>171728.6121875</v>
      </c>
      <c r="E82" s="15">
        <f t="shared" si="7"/>
        <v>251339.21737499998</v>
      </c>
      <c r="F82" s="15">
        <f t="shared" si="7"/>
        <v>330751.29237500002</v>
      </c>
      <c r="G82" s="15">
        <f t="shared" si="7"/>
        <v>410163.36737499991</v>
      </c>
      <c r="H82" s="15">
        <f t="shared" si="7"/>
        <v>489575.44237500004</v>
      </c>
      <c r="I82" s="15">
        <f t="shared" si="7"/>
        <v>568987.51737499994</v>
      </c>
      <c r="J82" s="15">
        <f t="shared" si="7"/>
        <v>648399.59237500012</v>
      </c>
    </row>
    <row r="83" spans="3:10">
      <c r="C83" s="14">
        <f>노령연금!B81</f>
        <v>1010000</v>
      </c>
      <c r="D83" s="15">
        <f t="shared" si="7"/>
        <v>172269.2371875</v>
      </c>
      <c r="E83" s="15">
        <f t="shared" si="7"/>
        <v>252130.46737499998</v>
      </c>
      <c r="F83" s="15">
        <f t="shared" si="7"/>
        <v>331792.54237500002</v>
      </c>
      <c r="G83" s="15">
        <f t="shared" si="7"/>
        <v>411454.61737499991</v>
      </c>
      <c r="H83" s="15">
        <f t="shared" si="7"/>
        <v>491116.69237500004</v>
      </c>
      <c r="I83" s="15">
        <f t="shared" si="7"/>
        <v>570778.76737499994</v>
      </c>
      <c r="J83" s="15">
        <f t="shared" si="7"/>
        <v>650440.84237500012</v>
      </c>
    </row>
    <row r="84" spans="3:10">
      <c r="C84" s="14">
        <f>노령연금!B82</f>
        <v>1020000</v>
      </c>
      <c r="D84" s="15">
        <f t="shared" si="7"/>
        <v>172809.8621875</v>
      </c>
      <c r="E84" s="15">
        <f t="shared" si="7"/>
        <v>252921.71737499998</v>
      </c>
      <c r="F84" s="15">
        <f t="shared" si="7"/>
        <v>332833.79237500002</v>
      </c>
      <c r="G84" s="15">
        <f t="shared" si="7"/>
        <v>412745.86737499991</v>
      </c>
      <c r="H84" s="15">
        <f t="shared" si="7"/>
        <v>492657.94237500004</v>
      </c>
      <c r="I84" s="15">
        <f t="shared" si="7"/>
        <v>572570.01737499994</v>
      </c>
      <c r="J84" s="15">
        <f t="shared" si="7"/>
        <v>652482.09237500012</v>
      </c>
    </row>
    <row r="85" spans="3:10">
      <c r="C85" s="14">
        <f>노령연금!B83</f>
        <v>1030000</v>
      </c>
      <c r="D85" s="15">
        <f t="shared" si="7"/>
        <v>173350.4871875</v>
      </c>
      <c r="E85" s="15">
        <f t="shared" si="7"/>
        <v>253712.96737499998</v>
      </c>
      <c r="F85" s="15">
        <f t="shared" si="7"/>
        <v>333875.04237500002</v>
      </c>
      <c r="G85" s="15">
        <f t="shared" si="7"/>
        <v>414037.11737499991</v>
      </c>
      <c r="H85" s="15">
        <f t="shared" si="7"/>
        <v>494199.19237500004</v>
      </c>
      <c r="I85" s="15">
        <f t="shared" si="7"/>
        <v>574361.26737500005</v>
      </c>
      <c r="J85" s="15">
        <f t="shared" si="7"/>
        <v>654523.34237500012</v>
      </c>
    </row>
    <row r="86" spans="3:10">
      <c r="C86" s="14">
        <f>노령연금!B84</f>
        <v>1040000</v>
      </c>
      <c r="D86" s="15">
        <f t="shared" si="7"/>
        <v>173891.1121875</v>
      </c>
      <c r="E86" s="15">
        <f t="shared" si="7"/>
        <v>254504.21737499998</v>
      </c>
      <c r="F86" s="15">
        <f t="shared" si="7"/>
        <v>334916.29237500002</v>
      </c>
      <c r="G86" s="15">
        <f t="shared" si="7"/>
        <v>415328.36737499991</v>
      </c>
      <c r="H86" s="15">
        <f t="shared" si="7"/>
        <v>495740.44237500004</v>
      </c>
      <c r="I86" s="15">
        <f t="shared" si="7"/>
        <v>576152.51737500005</v>
      </c>
      <c r="J86" s="15">
        <f t="shared" si="7"/>
        <v>656564.59237500012</v>
      </c>
    </row>
    <row r="87" spans="3:10">
      <c r="C87" s="14">
        <f>노령연금!B85</f>
        <v>1050000</v>
      </c>
      <c r="D87" s="15">
        <f t="shared" si="7"/>
        <v>174431.7371875</v>
      </c>
      <c r="E87" s="15">
        <f t="shared" si="7"/>
        <v>255295.46737499998</v>
      </c>
      <c r="F87" s="15">
        <f t="shared" si="7"/>
        <v>335957.54237500002</v>
      </c>
      <c r="G87" s="15">
        <f t="shared" si="7"/>
        <v>416619.61737499991</v>
      </c>
      <c r="H87" s="15">
        <f t="shared" si="7"/>
        <v>497281.69237500004</v>
      </c>
      <c r="I87" s="15">
        <f t="shared" si="7"/>
        <v>577943.76737499994</v>
      </c>
      <c r="J87" s="15">
        <f t="shared" si="7"/>
        <v>658605.84237500012</v>
      </c>
    </row>
    <row r="88" spans="3:10">
      <c r="C88" s="14">
        <f>노령연금!B86</f>
        <v>1060000</v>
      </c>
      <c r="D88" s="15">
        <f t="shared" si="7"/>
        <v>174972.3621875</v>
      </c>
      <c r="E88" s="15">
        <f t="shared" si="7"/>
        <v>256086.71737499998</v>
      </c>
      <c r="F88" s="15">
        <f t="shared" si="7"/>
        <v>336998.79237500002</v>
      </c>
      <c r="G88" s="15">
        <f t="shared" si="7"/>
        <v>417910.86737499997</v>
      </c>
      <c r="H88" s="15">
        <f t="shared" si="7"/>
        <v>498822.94237500004</v>
      </c>
      <c r="I88" s="15">
        <f t="shared" si="7"/>
        <v>579735.01737499994</v>
      </c>
      <c r="J88" s="15">
        <f t="shared" si="7"/>
        <v>660647.09237500012</v>
      </c>
    </row>
    <row r="89" spans="3:10">
      <c r="C89" s="14">
        <f>노령연금!B87</f>
        <v>1070000</v>
      </c>
      <c r="D89" s="15">
        <f t="shared" ref="D89:J98" si="8">(($D$431*($C$6+$C89)*E$431/E$444)+($D$432*($C$6+$C89)*E$432/E$444)+($D$433*($C$6+$C89)*E$433/E$444)+($D$434*($C$6+$C89)*E$434/E$444)+($D$435*($C$6+$C89)*E$435/E$444)+($D$436*($C$6+$C89)*E$436/E$444)+($D$437*($C$6+$C89)*E$437/E$444)+($D$438*($C$6+$C89)*E$438/E$444)+($D$439*($C$6+$C89)*E$439/E$444)+($D$440*($C$6+$C89)*E$440/E$444)+($D$441*($C$6+$C89)*E$441/E$444)+($D$442*($C$6+$C89)*E$442/E$444)+($D$443*($C$6+$C89)*E$443/E$444))*E$444*12/240/12</f>
        <v>175512.9871875</v>
      </c>
      <c r="E89" s="15">
        <f t="shared" si="8"/>
        <v>256877.96737499998</v>
      </c>
      <c r="F89" s="15">
        <f t="shared" si="8"/>
        <v>338040.04237500002</v>
      </c>
      <c r="G89" s="15">
        <f t="shared" si="8"/>
        <v>419202.11737499997</v>
      </c>
      <c r="H89" s="15">
        <f t="shared" si="8"/>
        <v>500364.19237500004</v>
      </c>
      <c r="I89" s="15">
        <f t="shared" si="8"/>
        <v>581526.26737499994</v>
      </c>
      <c r="J89" s="15">
        <f t="shared" si="8"/>
        <v>662688.34237500012</v>
      </c>
    </row>
    <row r="90" spans="3:10">
      <c r="C90" s="14">
        <f>노령연금!B88</f>
        <v>1080000</v>
      </c>
      <c r="D90" s="15">
        <f t="shared" si="8"/>
        <v>176053.6121875</v>
      </c>
      <c r="E90" s="15">
        <f t="shared" si="8"/>
        <v>257669.21737499998</v>
      </c>
      <c r="F90" s="15">
        <f t="shared" si="8"/>
        <v>339081.29237500002</v>
      </c>
      <c r="G90" s="15">
        <f t="shared" si="8"/>
        <v>420493.36737499997</v>
      </c>
      <c r="H90" s="15">
        <f t="shared" si="8"/>
        <v>501905.44237500004</v>
      </c>
      <c r="I90" s="15">
        <f t="shared" si="8"/>
        <v>583317.51737499994</v>
      </c>
      <c r="J90" s="15">
        <f t="shared" si="8"/>
        <v>664729.59237500012</v>
      </c>
    </row>
    <row r="91" spans="3:10">
      <c r="C91" s="14">
        <f>노령연금!B89</f>
        <v>1090000</v>
      </c>
      <c r="D91" s="15">
        <f t="shared" si="8"/>
        <v>176594.2371875</v>
      </c>
      <c r="E91" s="15">
        <f t="shared" si="8"/>
        <v>258460.46737499998</v>
      </c>
      <c r="F91" s="15">
        <f t="shared" si="8"/>
        <v>340122.54237500002</v>
      </c>
      <c r="G91" s="15">
        <f t="shared" si="8"/>
        <v>421784.61737499997</v>
      </c>
      <c r="H91" s="15">
        <f t="shared" si="8"/>
        <v>503446.69237500004</v>
      </c>
      <c r="I91" s="15">
        <f t="shared" si="8"/>
        <v>585108.76737499994</v>
      </c>
      <c r="J91" s="15">
        <f t="shared" si="8"/>
        <v>666770.84237500012</v>
      </c>
    </row>
    <row r="92" spans="3:10">
      <c r="C92" s="14">
        <f>노령연금!B90</f>
        <v>1100000</v>
      </c>
      <c r="D92" s="15">
        <f t="shared" si="8"/>
        <v>177134.8621875</v>
      </c>
      <c r="E92" s="15">
        <f t="shared" si="8"/>
        <v>259251.71737499998</v>
      </c>
      <c r="F92" s="15">
        <f t="shared" si="8"/>
        <v>341163.79237500002</v>
      </c>
      <c r="G92" s="15">
        <f t="shared" si="8"/>
        <v>423075.86737499997</v>
      </c>
      <c r="H92" s="15">
        <f t="shared" si="8"/>
        <v>504987.94237500004</v>
      </c>
      <c r="I92" s="15">
        <f t="shared" si="8"/>
        <v>586900.01737500005</v>
      </c>
      <c r="J92" s="15">
        <f t="shared" si="8"/>
        <v>668812.09237500012</v>
      </c>
    </row>
    <row r="93" spans="3:10">
      <c r="C93" s="14">
        <f>노령연금!B91</f>
        <v>1110000</v>
      </c>
      <c r="D93" s="15">
        <f t="shared" si="8"/>
        <v>177675.4871875</v>
      </c>
      <c r="E93" s="15">
        <f t="shared" si="8"/>
        <v>260042.96737499998</v>
      </c>
      <c r="F93" s="15">
        <f t="shared" si="8"/>
        <v>342205.04237500002</v>
      </c>
      <c r="G93" s="15">
        <f t="shared" si="8"/>
        <v>424367.11737499997</v>
      </c>
      <c r="H93" s="15">
        <f t="shared" si="8"/>
        <v>506529.19237500004</v>
      </c>
      <c r="I93" s="15">
        <f t="shared" si="8"/>
        <v>588691.26737500005</v>
      </c>
      <c r="J93" s="15">
        <f t="shared" si="8"/>
        <v>670853.34237500012</v>
      </c>
    </row>
    <row r="94" spans="3:10">
      <c r="C94" s="14">
        <f>노령연금!B92</f>
        <v>1120000</v>
      </c>
      <c r="D94" s="15">
        <f t="shared" si="8"/>
        <v>178216.1121875</v>
      </c>
      <c r="E94" s="15">
        <f t="shared" si="8"/>
        <v>260834.21737499998</v>
      </c>
      <c r="F94" s="15">
        <f t="shared" si="8"/>
        <v>343246.29237500002</v>
      </c>
      <c r="G94" s="15">
        <f t="shared" si="8"/>
        <v>425658.36737499991</v>
      </c>
      <c r="H94" s="15">
        <f t="shared" si="8"/>
        <v>508070.44237500004</v>
      </c>
      <c r="I94" s="15">
        <f t="shared" si="8"/>
        <v>590482.51737499994</v>
      </c>
      <c r="J94" s="15">
        <f t="shared" si="8"/>
        <v>672894.59237500012</v>
      </c>
    </row>
    <row r="95" spans="3:10">
      <c r="C95" s="14">
        <f>노령연금!B93</f>
        <v>1130000</v>
      </c>
      <c r="D95" s="15">
        <f t="shared" si="8"/>
        <v>178756.7371875</v>
      </c>
      <c r="E95" s="15">
        <f t="shared" si="8"/>
        <v>261625.46737499998</v>
      </c>
      <c r="F95" s="15">
        <f t="shared" si="8"/>
        <v>344287.54237500002</v>
      </c>
      <c r="G95" s="15">
        <f t="shared" si="8"/>
        <v>426949.61737499991</v>
      </c>
      <c r="H95" s="15">
        <f t="shared" si="8"/>
        <v>509611.69237500004</v>
      </c>
      <c r="I95" s="15">
        <f t="shared" si="8"/>
        <v>592273.76737499994</v>
      </c>
      <c r="J95" s="15">
        <f t="shared" si="8"/>
        <v>674935.84237500012</v>
      </c>
    </row>
    <row r="96" spans="3:10">
      <c r="C96" s="14">
        <f>노령연금!B94</f>
        <v>1140000</v>
      </c>
      <c r="D96" s="15">
        <f t="shared" si="8"/>
        <v>179297.3621875</v>
      </c>
      <c r="E96" s="15">
        <f t="shared" si="8"/>
        <v>262416.71737499995</v>
      </c>
      <c r="F96" s="15">
        <f t="shared" si="8"/>
        <v>345328.79237500002</v>
      </c>
      <c r="G96" s="15">
        <f t="shared" si="8"/>
        <v>428240.86737499991</v>
      </c>
      <c r="H96" s="15">
        <f t="shared" si="8"/>
        <v>511152.94237500004</v>
      </c>
      <c r="I96" s="15">
        <f t="shared" si="8"/>
        <v>594065.01737499994</v>
      </c>
      <c r="J96" s="15">
        <f t="shared" si="8"/>
        <v>676977.09237500012</v>
      </c>
    </row>
    <row r="97" spans="3:10">
      <c r="C97" s="14">
        <f>노령연금!B95</f>
        <v>1150000</v>
      </c>
      <c r="D97" s="15">
        <f t="shared" si="8"/>
        <v>179837.9871875</v>
      </c>
      <c r="E97" s="15">
        <f t="shared" si="8"/>
        <v>263207.96737499995</v>
      </c>
      <c r="F97" s="15">
        <f t="shared" si="8"/>
        <v>346370.04237500002</v>
      </c>
      <c r="G97" s="15">
        <f t="shared" si="8"/>
        <v>429532.11737499991</v>
      </c>
      <c r="H97" s="15">
        <f t="shared" si="8"/>
        <v>512694.19237500004</v>
      </c>
      <c r="I97" s="15">
        <f t="shared" si="8"/>
        <v>595856.26737499994</v>
      </c>
      <c r="J97" s="15">
        <f t="shared" si="8"/>
        <v>679018.34237500012</v>
      </c>
    </row>
    <row r="98" spans="3:10">
      <c r="C98" s="14">
        <f>노령연금!B96</f>
        <v>1160000</v>
      </c>
      <c r="D98" s="15">
        <f t="shared" si="8"/>
        <v>180378.6121875</v>
      </c>
      <c r="E98" s="15">
        <f t="shared" si="8"/>
        <v>263999.21737499995</v>
      </c>
      <c r="F98" s="15">
        <f t="shared" si="8"/>
        <v>347411.29237500002</v>
      </c>
      <c r="G98" s="15">
        <f t="shared" si="8"/>
        <v>430823.36737499991</v>
      </c>
      <c r="H98" s="15">
        <f t="shared" si="8"/>
        <v>514235.44237500004</v>
      </c>
      <c r="I98" s="15">
        <f t="shared" si="8"/>
        <v>597647.51737499994</v>
      </c>
      <c r="J98" s="15">
        <f t="shared" si="8"/>
        <v>681059.59237500012</v>
      </c>
    </row>
    <row r="99" spans="3:10">
      <c r="C99" s="14">
        <f>노령연금!B97</f>
        <v>1170000</v>
      </c>
      <c r="D99" s="15">
        <f t="shared" ref="D99:J108" si="9">(($D$431*($C$6+$C99)*E$431/E$444)+($D$432*($C$6+$C99)*E$432/E$444)+($D$433*($C$6+$C99)*E$433/E$444)+($D$434*($C$6+$C99)*E$434/E$444)+($D$435*($C$6+$C99)*E$435/E$444)+($D$436*($C$6+$C99)*E$436/E$444)+($D$437*($C$6+$C99)*E$437/E$444)+($D$438*($C$6+$C99)*E$438/E$444)+($D$439*($C$6+$C99)*E$439/E$444)+($D$440*($C$6+$C99)*E$440/E$444)+($D$441*($C$6+$C99)*E$441/E$444)+($D$442*($C$6+$C99)*E$442/E$444)+($D$443*($C$6+$C99)*E$443/E$444))*E$444*12/240/12</f>
        <v>180919.2371875</v>
      </c>
      <c r="E99" s="15">
        <f t="shared" si="9"/>
        <v>264790.46737499995</v>
      </c>
      <c r="F99" s="15">
        <f t="shared" si="9"/>
        <v>348452.54237500002</v>
      </c>
      <c r="G99" s="15">
        <f t="shared" si="9"/>
        <v>432114.61737499991</v>
      </c>
      <c r="H99" s="15">
        <f t="shared" si="9"/>
        <v>515776.69237500004</v>
      </c>
      <c r="I99" s="15">
        <f t="shared" si="9"/>
        <v>599438.76737500005</v>
      </c>
      <c r="J99" s="15">
        <f t="shared" si="9"/>
        <v>683100.84237500012</v>
      </c>
    </row>
    <row r="100" spans="3:10">
      <c r="C100" s="14">
        <f>노령연금!B98</f>
        <v>1180000</v>
      </c>
      <c r="D100" s="15">
        <f t="shared" si="9"/>
        <v>181459.8621875</v>
      </c>
      <c r="E100" s="15">
        <f t="shared" si="9"/>
        <v>265581.71737499995</v>
      </c>
      <c r="F100" s="15">
        <f t="shared" si="9"/>
        <v>349493.79237500002</v>
      </c>
      <c r="G100" s="15">
        <f t="shared" si="9"/>
        <v>433405.86737499991</v>
      </c>
      <c r="H100" s="15">
        <f t="shared" si="9"/>
        <v>517317.94237500004</v>
      </c>
      <c r="I100" s="15">
        <f t="shared" si="9"/>
        <v>601230.01737500005</v>
      </c>
      <c r="J100" s="15">
        <f t="shared" si="9"/>
        <v>685142.09237500012</v>
      </c>
    </row>
    <row r="101" spans="3:10">
      <c r="C101" s="14">
        <f>노령연금!B99</f>
        <v>1190000</v>
      </c>
      <c r="D101" s="15">
        <f t="shared" si="9"/>
        <v>182000.4871875</v>
      </c>
      <c r="E101" s="15">
        <f t="shared" si="9"/>
        <v>266372.96737499995</v>
      </c>
      <c r="F101" s="15">
        <f t="shared" si="9"/>
        <v>350535.04237500002</v>
      </c>
      <c r="G101" s="15">
        <f t="shared" si="9"/>
        <v>434697.11737499991</v>
      </c>
      <c r="H101" s="15">
        <f t="shared" si="9"/>
        <v>518859.19237500004</v>
      </c>
      <c r="I101" s="15">
        <f t="shared" si="9"/>
        <v>603021.26737499994</v>
      </c>
      <c r="J101" s="15">
        <f t="shared" si="9"/>
        <v>687183.34237500012</v>
      </c>
    </row>
    <row r="102" spans="3:10">
      <c r="C102" s="14">
        <f>노령연금!B100</f>
        <v>1200000</v>
      </c>
      <c r="D102" s="15">
        <f t="shared" si="9"/>
        <v>182541.1121875</v>
      </c>
      <c r="E102" s="15">
        <f t="shared" si="9"/>
        <v>267164.21737499995</v>
      </c>
      <c r="F102" s="15">
        <f t="shared" si="9"/>
        <v>351576.29237500002</v>
      </c>
      <c r="G102" s="15">
        <f t="shared" si="9"/>
        <v>435988.36737499991</v>
      </c>
      <c r="H102" s="15">
        <f t="shared" si="9"/>
        <v>520400.44237500004</v>
      </c>
      <c r="I102" s="15">
        <f t="shared" si="9"/>
        <v>604812.51737499994</v>
      </c>
      <c r="J102" s="15">
        <f t="shared" si="9"/>
        <v>689224.59237500012</v>
      </c>
    </row>
    <row r="103" spans="3:10">
      <c r="C103" s="14">
        <f>노령연금!B101</f>
        <v>1210000</v>
      </c>
      <c r="D103" s="15">
        <f t="shared" si="9"/>
        <v>183081.7371875</v>
      </c>
      <c r="E103" s="15">
        <f t="shared" si="9"/>
        <v>267955.46737499995</v>
      </c>
      <c r="F103" s="15">
        <f t="shared" si="9"/>
        <v>352617.54237500002</v>
      </c>
      <c r="G103" s="15">
        <f t="shared" si="9"/>
        <v>437279.61737499991</v>
      </c>
      <c r="H103" s="15">
        <f t="shared" si="9"/>
        <v>521941.69237500004</v>
      </c>
      <c r="I103" s="15">
        <f t="shared" si="9"/>
        <v>606603.76737499994</v>
      </c>
      <c r="J103" s="15">
        <f t="shared" si="9"/>
        <v>691265.84237500012</v>
      </c>
    </row>
    <row r="104" spans="3:10">
      <c r="C104" s="14">
        <f>노령연금!B102</f>
        <v>1220000</v>
      </c>
      <c r="D104" s="15">
        <f t="shared" si="9"/>
        <v>183622.3621875</v>
      </c>
      <c r="E104" s="15">
        <f t="shared" si="9"/>
        <v>268746.71737499995</v>
      </c>
      <c r="F104" s="15">
        <f t="shared" si="9"/>
        <v>353658.79237500002</v>
      </c>
      <c r="G104" s="15">
        <f t="shared" si="9"/>
        <v>438570.86737499991</v>
      </c>
      <c r="H104" s="15">
        <f t="shared" si="9"/>
        <v>523482.94237500004</v>
      </c>
      <c r="I104" s="15">
        <f t="shared" si="9"/>
        <v>608395.01737499994</v>
      </c>
      <c r="J104" s="15">
        <f t="shared" si="9"/>
        <v>693307.09237500012</v>
      </c>
    </row>
    <row r="105" spans="3:10">
      <c r="C105" s="14">
        <f>노령연금!B103</f>
        <v>1230000</v>
      </c>
      <c r="D105" s="15">
        <f t="shared" si="9"/>
        <v>184162.9871875</v>
      </c>
      <c r="E105" s="15">
        <f t="shared" si="9"/>
        <v>269537.96737499995</v>
      </c>
      <c r="F105" s="15">
        <f t="shared" si="9"/>
        <v>354700.04237500002</v>
      </c>
      <c r="G105" s="15">
        <f t="shared" si="9"/>
        <v>439862.11737499991</v>
      </c>
      <c r="H105" s="15">
        <f t="shared" si="9"/>
        <v>525024.19237499998</v>
      </c>
      <c r="I105" s="15">
        <f t="shared" si="9"/>
        <v>610186.26737499994</v>
      </c>
      <c r="J105" s="15">
        <f t="shared" si="9"/>
        <v>695348.34237500012</v>
      </c>
    </row>
    <row r="106" spans="3:10">
      <c r="C106" s="14">
        <f>노령연금!B104</f>
        <v>1240000</v>
      </c>
      <c r="D106" s="15">
        <f t="shared" si="9"/>
        <v>184703.6121875</v>
      </c>
      <c r="E106" s="15">
        <f t="shared" si="9"/>
        <v>270329.21737499995</v>
      </c>
      <c r="F106" s="15">
        <f t="shared" si="9"/>
        <v>355741.29237500002</v>
      </c>
      <c r="G106" s="15">
        <f t="shared" si="9"/>
        <v>441153.36737499991</v>
      </c>
      <c r="H106" s="15">
        <f t="shared" si="9"/>
        <v>526565.44237499998</v>
      </c>
      <c r="I106" s="15">
        <f t="shared" si="9"/>
        <v>611977.51737500005</v>
      </c>
      <c r="J106" s="15">
        <f t="shared" si="9"/>
        <v>697389.59237500012</v>
      </c>
    </row>
    <row r="107" spans="3:10">
      <c r="C107" s="14">
        <f>노령연금!B105</f>
        <v>1250000</v>
      </c>
      <c r="D107" s="15">
        <f t="shared" si="9"/>
        <v>185244.2371875</v>
      </c>
      <c r="E107" s="15">
        <f t="shared" si="9"/>
        <v>271120.46737499995</v>
      </c>
      <c r="F107" s="15">
        <f t="shared" si="9"/>
        <v>356782.54237500002</v>
      </c>
      <c r="G107" s="15">
        <f t="shared" si="9"/>
        <v>442444.61737499991</v>
      </c>
      <c r="H107" s="15">
        <f t="shared" si="9"/>
        <v>528106.69237499998</v>
      </c>
      <c r="I107" s="15">
        <f t="shared" si="9"/>
        <v>613768.76737499994</v>
      </c>
      <c r="J107" s="15">
        <f t="shared" si="9"/>
        <v>699430.84237500001</v>
      </c>
    </row>
    <row r="108" spans="3:10">
      <c r="C108" s="14">
        <f>노령연금!B106</f>
        <v>1260000</v>
      </c>
      <c r="D108" s="15">
        <f t="shared" si="9"/>
        <v>185784.8621875</v>
      </c>
      <c r="E108" s="15">
        <f t="shared" si="9"/>
        <v>271911.71737499995</v>
      </c>
      <c r="F108" s="15">
        <f t="shared" si="9"/>
        <v>357823.79237500002</v>
      </c>
      <c r="G108" s="15">
        <f t="shared" si="9"/>
        <v>443735.86737499991</v>
      </c>
      <c r="H108" s="15">
        <f t="shared" si="9"/>
        <v>529647.94237499998</v>
      </c>
      <c r="I108" s="15">
        <f t="shared" si="9"/>
        <v>615560.01737500005</v>
      </c>
      <c r="J108" s="15">
        <f t="shared" si="9"/>
        <v>701472.09237500001</v>
      </c>
    </row>
    <row r="109" spans="3:10">
      <c r="C109" s="14">
        <f>노령연금!B107</f>
        <v>1270000</v>
      </c>
      <c r="D109" s="15">
        <f t="shared" ref="D109:J118" si="10">(($D$431*($C$6+$C109)*E$431/E$444)+($D$432*($C$6+$C109)*E$432/E$444)+($D$433*($C$6+$C109)*E$433/E$444)+($D$434*($C$6+$C109)*E$434/E$444)+($D$435*($C$6+$C109)*E$435/E$444)+($D$436*($C$6+$C109)*E$436/E$444)+($D$437*($C$6+$C109)*E$437/E$444)+($D$438*($C$6+$C109)*E$438/E$444)+($D$439*($C$6+$C109)*E$439/E$444)+($D$440*($C$6+$C109)*E$440/E$444)+($D$441*($C$6+$C109)*E$441/E$444)+($D$442*($C$6+$C109)*E$442/E$444)+($D$443*($C$6+$C109)*E$443/E$444))*E$444*12/240/12</f>
        <v>186325.4871875</v>
      </c>
      <c r="E109" s="15">
        <f t="shared" si="10"/>
        <v>272702.96737499995</v>
      </c>
      <c r="F109" s="15">
        <f t="shared" si="10"/>
        <v>358865.04237500002</v>
      </c>
      <c r="G109" s="15">
        <f t="shared" si="10"/>
        <v>445027.11737499991</v>
      </c>
      <c r="H109" s="15">
        <f t="shared" si="10"/>
        <v>531189.19237499998</v>
      </c>
      <c r="I109" s="15">
        <f t="shared" si="10"/>
        <v>617351.26737499994</v>
      </c>
      <c r="J109" s="15">
        <f t="shared" si="10"/>
        <v>703513.34237500001</v>
      </c>
    </row>
    <row r="110" spans="3:10">
      <c r="C110" s="14">
        <f>노령연금!B108</f>
        <v>1280000</v>
      </c>
      <c r="D110" s="15">
        <f t="shared" si="10"/>
        <v>186866.11218749997</v>
      </c>
      <c r="E110" s="15">
        <f t="shared" si="10"/>
        <v>273494.21737499995</v>
      </c>
      <c r="F110" s="15">
        <f t="shared" si="10"/>
        <v>359906.29237500002</v>
      </c>
      <c r="G110" s="15">
        <f t="shared" si="10"/>
        <v>446318.36737499991</v>
      </c>
      <c r="H110" s="15">
        <f t="shared" si="10"/>
        <v>532730.44237499998</v>
      </c>
      <c r="I110" s="15">
        <f t="shared" si="10"/>
        <v>619142.51737499994</v>
      </c>
      <c r="J110" s="15">
        <f t="shared" si="10"/>
        <v>705554.59237500001</v>
      </c>
    </row>
    <row r="111" spans="3:10">
      <c r="C111" s="14">
        <f>노령연금!B109</f>
        <v>1290000</v>
      </c>
      <c r="D111" s="15">
        <f t="shared" si="10"/>
        <v>187406.73718749997</v>
      </c>
      <c r="E111" s="15">
        <f t="shared" si="10"/>
        <v>274285.46737499995</v>
      </c>
      <c r="F111" s="15">
        <f t="shared" si="10"/>
        <v>360947.54237500002</v>
      </c>
      <c r="G111" s="15">
        <f t="shared" si="10"/>
        <v>447609.61737499991</v>
      </c>
      <c r="H111" s="15">
        <f t="shared" si="10"/>
        <v>534271.69237499998</v>
      </c>
      <c r="I111" s="15">
        <f t="shared" si="10"/>
        <v>620933.76737499994</v>
      </c>
      <c r="J111" s="15">
        <f t="shared" si="10"/>
        <v>707595.84237500001</v>
      </c>
    </row>
    <row r="112" spans="3:10">
      <c r="C112" s="14">
        <f>노령연금!B110</f>
        <v>1300000</v>
      </c>
      <c r="D112" s="15">
        <f t="shared" si="10"/>
        <v>187947.36218749997</v>
      </c>
      <c r="E112" s="15">
        <f t="shared" si="10"/>
        <v>275076.71737499995</v>
      </c>
      <c r="F112" s="15">
        <f t="shared" si="10"/>
        <v>361988.79237500002</v>
      </c>
      <c r="G112" s="15">
        <f t="shared" si="10"/>
        <v>448900.86737499991</v>
      </c>
      <c r="H112" s="15">
        <f t="shared" si="10"/>
        <v>535812.94237499998</v>
      </c>
      <c r="I112" s="15">
        <f t="shared" si="10"/>
        <v>622725.01737499994</v>
      </c>
      <c r="J112" s="15">
        <f t="shared" si="10"/>
        <v>709637.09237500001</v>
      </c>
    </row>
    <row r="113" spans="3:10">
      <c r="C113" s="14">
        <f>노령연금!B111</f>
        <v>1310000</v>
      </c>
      <c r="D113" s="15">
        <f t="shared" si="10"/>
        <v>188487.98718749997</v>
      </c>
      <c r="E113" s="15">
        <f t="shared" si="10"/>
        <v>275867.96737499995</v>
      </c>
      <c r="F113" s="15">
        <f t="shared" si="10"/>
        <v>363030.04237500002</v>
      </c>
      <c r="G113" s="15">
        <f t="shared" si="10"/>
        <v>450192.11737499991</v>
      </c>
      <c r="H113" s="15">
        <f t="shared" si="10"/>
        <v>537354.19237499998</v>
      </c>
      <c r="I113" s="15">
        <f t="shared" si="10"/>
        <v>624516.26737500005</v>
      </c>
      <c r="J113" s="15">
        <f t="shared" si="10"/>
        <v>711678.34237500001</v>
      </c>
    </row>
    <row r="114" spans="3:10">
      <c r="C114" s="14">
        <f>노령연금!B112</f>
        <v>1320000</v>
      </c>
      <c r="D114" s="15">
        <f t="shared" si="10"/>
        <v>189028.61218749997</v>
      </c>
      <c r="E114" s="15">
        <f t="shared" si="10"/>
        <v>276659.21737499995</v>
      </c>
      <c r="F114" s="15">
        <f t="shared" si="10"/>
        <v>364071.29237500002</v>
      </c>
      <c r="G114" s="15">
        <f t="shared" si="10"/>
        <v>451483.36737499991</v>
      </c>
      <c r="H114" s="15">
        <f t="shared" si="10"/>
        <v>538895.44237499998</v>
      </c>
      <c r="I114" s="15">
        <f t="shared" si="10"/>
        <v>626307.51737499994</v>
      </c>
      <c r="J114" s="15">
        <f t="shared" si="10"/>
        <v>713719.59237500001</v>
      </c>
    </row>
    <row r="115" spans="3:10">
      <c r="C115" s="14">
        <f>노령연금!B113</f>
        <v>1330000</v>
      </c>
      <c r="D115" s="15">
        <f t="shared" si="10"/>
        <v>189569.23718749997</v>
      </c>
      <c r="E115" s="15">
        <f t="shared" si="10"/>
        <v>277450.46737499995</v>
      </c>
      <c r="F115" s="15">
        <f t="shared" si="10"/>
        <v>365112.54237500002</v>
      </c>
      <c r="G115" s="15">
        <f t="shared" si="10"/>
        <v>452774.61737499991</v>
      </c>
      <c r="H115" s="15">
        <f t="shared" si="10"/>
        <v>540436.69237499998</v>
      </c>
      <c r="I115" s="15">
        <f t="shared" si="10"/>
        <v>628098.76737499994</v>
      </c>
      <c r="J115" s="15">
        <f t="shared" si="10"/>
        <v>715760.84237500001</v>
      </c>
    </row>
    <row r="116" spans="3:10">
      <c r="C116" s="14">
        <f>노령연금!B114</f>
        <v>1340000</v>
      </c>
      <c r="D116" s="15">
        <f t="shared" si="10"/>
        <v>190109.86218749997</v>
      </c>
      <c r="E116" s="15">
        <f t="shared" si="10"/>
        <v>278241.71737499995</v>
      </c>
      <c r="F116" s="15">
        <f t="shared" si="10"/>
        <v>366153.79237500002</v>
      </c>
      <c r="G116" s="15">
        <f t="shared" si="10"/>
        <v>454065.86737499991</v>
      </c>
      <c r="H116" s="15">
        <f t="shared" si="10"/>
        <v>541977.94237499998</v>
      </c>
      <c r="I116" s="15">
        <f t="shared" si="10"/>
        <v>629890.01737499994</v>
      </c>
      <c r="J116" s="15">
        <f t="shared" si="10"/>
        <v>717802.09237500001</v>
      </c>
    </row>
    <row r="117" spans="3:10">
      <c r="C117" s="14">
        <f>노령연금!B115</f>
        <v>1350000</v>
      </c>
      <c r="D117" s="15">
        <f t="shared" si="10"/>
        <v>190650.48718749997</v>
      </c>
      <c r="E117" s="15">
        <f t="shared" si="10"/>
        <v>279032.96737499995</v>
      </c>
      <c r="F117" s="15">
        <f t="shared" si="10"/>
        <v>367195.04237500002</v>
      </c>
      <c r="G117" s="15">
        <f t="shared" si="10"/>
        <v>455357.11737499991</v>
      </c>
      <c r="H117" s="15">
        <f t="shared" si="10"/>
        <v>543519.19237499998</v>
      </c>
      <c r="I117" s="15">
        <f t="shared" si="10"/>
        <v>631681.26737499994</v>
      </c>
      <c r="J117" s="15">
        <f t="shared" si="10"/>
        <v>719843.34237500001</v>
      </c>
    </row>
    <row r="118" spans="3:10">
      <c r="C118" s="14">
        <f>노령연금!B116</f>
        <v>1360000</v>
      </c>
      <c r="D118" s="15">
        <f t="shared" si="10"/>
        <v>191191.11218749997</v>
      </c>
      <c r="E118" s="15">
        <f t="shared" si="10"/>
        <v>279824.21737499995</v>
      </c>
      <c r="F118" s="15">
        <f t="shared" si="10"/>
        <v>368236.29237500002</v>
      </c>
      <c r="G118" s="15">
        <f t="shared" si="10"/>
        <v>456648.36737499991</v>
      </c>
      <c r="H118" s="15">
        <f t="shared" si="10"/>
        <v>545060.44237499998</v>
      </c>
      <c r="I118" s="15">
        <f t="shared" si="10"/>
        <v>633472.51737499994</v>
      </c>
      <c r="J118" s="15">
        <f t="shared" si="10"/>
        <v>721884.59237500001</v>
      </c>
    </row>
    <row r="119" spans="3:10">
      <c r="C119" s="14">
        <f>노령연금!B117</f>
        <v>1370000</v>
      </c>
      <c r="D119" s="15">
        <f t="shared" ref="D119:J128" si="11">(($D$431*($C$6+$C119)*E$431/E$444)+($D$432*($C$6+$C119)*E$432/E$444)+($D$433*($C$6+$C119)*E$433/E$444)+($D$434*($C$6+$C119)*E$434/E$444)+($D$435*($C$6+$C119)*E$435/E$444)+($D$436*($C$6+$C119)*E$436/E$444)+($D$437*($C$6+$C119)*E$437/E$444)+($D$438*($C$6+$C119)*E$438/E$444)+($D$439*($C$6+$C119)*E$439/E$444)+($D$440*($C$6+$C119)*E$440/E$444)+($D$441*($C$6+$C119)*E$441/E$444)+($D$442*($C$6+$C119)*E$442/E$444)+($D$443*($C$6+$C119)*E$443/E$444))*E$444*12/240/12</f>
        <v>191731.73718749997</v>
      </c>
      <c r="E119" s="15">
        <f t="shared" si="11"/>
        <v>280615.46737499995</v>
      </c>
      <c r="F119" s="15">
        <f t="shared" si="11"/>
        <v>369277.54237500002</v>
      </c>
      <c r="G119" s="15">
        <f t="shared" si="11"/>
        <v>457939.61737499991</v>
      </c>
      <c r="H119" s="15">
        <f t="shared" si="11"/>
        <v>546601.69237499998</v>
      </c>
      <c r="I119" s="15">
        <f t="shared" si="11"/>
        <v>635263.76737499994</v>
      </c>
      <c r="J119" s="15">
        <f t="shared" si="11"/>
        <v>723925.84237500001</v>
      </c>
    </row>
    <row r="120" spans="3:10">
      <c r="C120" s="14">
        <f>노령연금!B118</f>
        <v>1380000</v>
      </c>
      <c r="D120" s="15">
        <f t="shared" si="11"/>
        <v>192272.36218749997</v>
      </c>
      <c r="E120" s="15">
        <f t="shared" si="11"/>
        <v>281406.71737499995</v>
      </c>
      <c r="F120" s="15">
        <f t="shared" si="11"/>
        <v>370318.79237500002</v>
      </c>
      <c r="G120" s="15">
        <f t="shared" si="11"/>
        <v>459230.86737499991</v>
      </c>
      <c r="H120" s="15">
        <f t="shared" si="11"/>
        <v>548142.94237499998</v>
      </c>
      <c r="I120" s="15">
        <f t="shared" si="11"/>
        <v>637055.01737500005</v>
      </c>
      <c r="J120" s="15">
        <f t="shared" si="11"/>
        <v>725967.09237500001</v>
      </c>
    </row>
    <row r="121" spans="3:10">
      <c r="C121" s="14">
        <f>노령연금!B119</f>
        <v>1390000</v>
      </c>
      <c r="D121" s="15">
        <f t="shared" si="11"/>
        <v>192812.98718749997</v>
      </c>
      <c r="E121" s="15">
        <f t="shared" si="11"/>
        <v>282197.96737499995</v>
      </c>
      <c r="F121" s="15">
        <f t="shared" si="11"/>
        <v>371360.04237500002</v>
      </c>
      <c r="G121" s="15">
        <f t="shared" si="11"/>
        <v>460522.11737499991</v>
      </c>
      <c r="H121" s="15">
        <f t="shared" si="11"/>
        <v>549684.19237499998</v>
      </c>
      <c r="I121" s="15">
        <f t="shared" si="11"/>
        <v>638846.26737499994</v>
      </c>
      <c r="J121" s="15">
        <f t="shared" si="11"/>
        <v>728008.34237500001</v>
      </c>
    </row>
    <row r="122" spans="3:10">
      <c r="C122" s="14">
        <f>노령연금!B120</f>
        <v>1400000</v>
      </c>
      <c r="D122" s="15">
        <f t="shared" si="11"/>
        <v>193353.61218749997</v>
      </c>
      <c r="E122" s="15">
        <f t="shared" si="11"/>
        <v>282989.21737499995</v>
      </c>
      <c r="F122" s="15">
        <f t="shared" si="11"/>
        <v>372401.29237500002</v>
      </c>
      <c r="G122" s="15">
        <f t="shared" si="11"/>
        <v>461813.36737499991</v>
      </c>
      <c r="H122" s="15">
        <f t="shared" si="11"/>
        <v>551225.44237499998</v>
      </c>
      <c r="I122" s="15">
        <f t="shared" si="11"/>
        <v>640637.51737499994</v>
      </c>
      <c r="J122" s="15">
        <f t="shared" si="11"/>
        <v>730049.59237500001</v>
      </c>
    </row>
    <row r="123" spans="3:10">
      <c r="C123" s="14">
        <f>노령연금!B121</f>
        <v>1410000</v>
      </c>
      <c r="D123" s="15">
        <f t="shared" si="11"/>
        <v>193894.23718749997</v>
      </c>
      <c r="E123" s="15">
        <f t="shared" si="11"/>
        <v>283780.46737499995</v>
      </c>
      <c r="F123" s="15">
        <f t="shared" si="11"/>
        <v>373442.54237500002</v>
      </c>
      <c r="G123" s="15">
        <f t="shared" si="11"/>
        <v>463104.61737499991</v>
      </c>
      <c r="H123" s="15">
        <f t="shared" si="11"/>
        <v>552766.69237499998</v>
      </c>
      <c r="I123" s="15">
        <f t="shared" si="11"/>
        <v>642428.76737499994</v>
      </c>
      <c r="J123" s="15">
        <f t="shared" si="11"/>
        <v>732090.84237500001</v>
      </c>
    </row>
    <row r="124" spans="3:10">
      <c r="C124" s="14">
        <f>노령연금!B122</f>
        <v>1420000</v>
      </c>
      <c r="D124" s="15">
        <f t="shared" si="11"/>
        <v>194434.86218749997</v>
      </c>
      <c r="E124" s="15">
        <f t="shared" si="11"/>
        <v>284571.71737499995</v>
      </c>
      <c r="F124" s="15">
        <f t="shared" si="11"/>
        <v>374483.79237500002</v>
      </c>
      <c r="G124" s="15">
        <f t="shared" si="11"/>
        <v>464395.86737499991</v>
      </c>
      <c r="H124" s="15">
        <f t="shared" si="11"/>
        <v>554307.94237499998</v>
      </c>
      <c r="I124" s="15">
        <f t="shared" si="11"/>
        <v>644220.01737499994</v>
      </c>
      <c r="J124" s="15">
        <f t="shared" si="11"/>
        <v>734132.09237500001</v>
      </c>
    </row>
    <row r="125" spans="3:10">
      <c r="C125" s="14">
        <f>노령연금!B123</f>
        <v>1430000</v>
      </c>
      <c r="D125" s="15">
        <f t="shared" si="11"/>
        <v>194975.48718749997</v>
      </c>
      <c r="E125" s="15">
        <f t="shared" si="11"/>
        <v>285362.96737499995</v>
      </c>
      <c r="F125" s="15">
        <f t="shared" si="11"/>
        <v>375525.04237500002</v>
      </c>
      <c r="G125" s="15">
        <f t="shared" si="11"/>
        <v>465687.11737499991</v>
      </c>
      <c r="H125" s="15">
        <f t="shared" si="11"/>
        <v>555849.19237499998</v>
      </c>
      <c r="I125" s="15">
        <f t="shared" si="11"/>
        <v>646011.26737499994</v>
      </c>
      <c r="J125" s="15">
        <f t="shared" si="11"/>
        <v>736173.34237500001</v>
      </c>
    </row>
    <row r="126" spans="3:10">
      <c r="C126" s="14">
        <f>노령연금!B124</f>
        <v>1440000</v>
      </c>
      <c r="D126" s="15">
        <f t="shared" si="11"/>
        <v>195516.11218749997</v>
      </c>
      <c r="E126" s="15">
        <f t="shared" si="11"/>
        <v>286154.21737499995</v>
      </c>
      <c r="F126" s="15">
        <f t="shared" si="11"/>
        <v>376566.29237500002</v>
      </c>
      <c r="G126" s="15">
        <f t="shared" si="11"/>
        <v>466978.36737499991</v>
      </c>
      <c r="H126" s="15">
        <f t="shared" si="11"/>
        <v>557390.44237499998</v>
      </c>
      <c r="I126" s="15">
        <f t="shared" si="11"/>
        <v>647802.51737499994</v>
      </c>
      <c r="J126" s="15">
        <f t="shared" si="11"/>
        <v>738214.59237500001</v>
      </c>
    </row>
    <row r="127" spans="3:10">
      <c r="C127" s="14">
        <f>노령연금!B125</f>
        <v>1450000</v>
      </c>
      <c r="D127" s="15">
        <f t="shared" si="11"/>
        <v>196056.73718749997</v>
      </c>
      <c r="E127" s="15">
        <f t="shared" si="11"/>
        <v>286945.46737499995</v>
      </c>
      <c r="F127" s="15">
        <f t="shared" si="11"/>
        <v>377607.54237500002</v>
      </c>
      <c r="G127" s="15">
        <f t="shared" si="11"/>
        <v>468269.61737499991</v>
      </c>
      <c r="H127" s="15">
        <f t="shared" si="11"/>
        <v>558931.69237499998</v>
      </c>
      <c r="I127" s="15">
        <f t="shared" si="11"/>
        <v>649593.76737500005</v>
      </c>
      <c r="J127" s="15">
        <f t="shared" si="11"/>
        <v>740255.84237500001</v>
      </c>
    </row>
    <row r="128" spans="3:10">
      <c r="C128" s="14">
        <f>노령연금!B126</f>
        <v>1460000</v>
      </c>
      <c r="D128" s="15">
        <f t="shared" si="11"/>
        <v>196597.36218749997</v>
      </c>
      <c r="E128" s="15">
        <f t="shared" si="11"/>
        <v>287736.71737499995</v>
      </c>
      <c r="F128" s="15">
        <f t="shared" si="11"/>
        <v>378648.79237500002</v>
      </c>
      <c r="G128" s="15">
        <f t="shared" si="11"/>
        <v>469560.86737499991</v>
      </c>
      <c r="H128" s="15">
        <f t="shared" si="11"/>
        <v>560472.94237499998</v>
      </c>
      <c r="I128" s="15">
        <f t="shared" si="11"/>
        <v>651385.01737499994</v>
      </c>
      <c r="J128" s="15">
        <f t="shared" si="11"/>
        <v>742297.09237500001</v>
      </c>
    </row>
    <row r="129" spans="3:10">
      <c r="C129" s="14">
        <f>노령연금!B127</f>
        <v>1470000</v>
      </c>
      <c r="D129" s="15">
        <f t="shared" ref="D129:J138" si="12">(($D$431*($C$6+$C129)*E$431/E$444)+($D$432*($C$6+$C129)*E$432/E$444)+($D$433*($C$6+$C129)*E$433/E$444)+($D$434*($C$6+$C129)*E$434/E$444)+($D$435*($C$6+$C129)*E$435/E$444)+($D$436*($C$6+$C129)*E$436/E$444)+($D$437*($C$6+$C129)*E$437/E$444)+($D$438*($C$6+$C129)*E$438/E$444)+($D$439*($C$6+$C129)*E$439/E$444)+($D$440*($C$6+$C129)*E$440/E$444)+($D$441*($C$6+$C129)*E$441/E$444)+($D$442*($C$6+$C129)*E$442/E$444)+($D$443*($C$6+$C129)*E$443/E$444))*E$444*12/240/12</f>
        <v>197137.98718749997</v>
      </c>
      <c r="E129" s="15">
        <f t="shared" si="12"/>
        <v>288527.96737499995</v>
      </c>
      <c r="F129" s="15">
        <f t="shared" si="12"/>
        <v>379690.04237500002</v>
      </c>
      <c r="G129" s="15">
        <f t="shared" si="12"/>
        <v>470852.11737499991</v>
      </c>
      <c r="H129" s="15">
        <f t="shared" si="12"/>
        <v>562014.19237499998</v>
      </c>
      <c r="I129" s="15">
        <f t="shared" si="12"/>
        <v>653176.26737499994</v>
      </c>
      <c r="J129" s="15">
        <f t="shared" si="12"/>
        <v>744338.34237500001</v>
      </c>
    </row>
    <row r="130" spans="3:10">
      <c r="C130" s="14">
        <f>노령연금!B128</f>
        <v>1480000</v>
      </c>
      <c r="D130" s="15">
        <f t="shared" si="12"/>
        <v>197678.61218749997</v>
      </c>
      <c r="E130" s="15">
        <f t="shared" si="12"/>
        <v>289319.21737499995</v>
      </c>
      <c r="F130" s="15">
        <f t="shared" si="12"/>
        <v>380731.29237500002</v>
      </c>
      <c r="G130" s="15">
        <f t="shared" si="12"/>
        <v>472143.36737499991</v>
      </c>
      <c r="H130" s="15">
        <f t="shared" si="12"/>
        <v>563555.44237499998</v>
      </c>
      <c r="I130" s="15">
        <f t="shared" si="12"/>
        <v>654967.51737499994</v>
      </c>
      <c r="J130" s="15">
        <f t="shared" si="12"/>
        <v>746379.59237500001</v>
      </c>
    </row>
    <row r="131" spans="3:10">
      <c r="C131" s="14">
        <f>노령연금!B129</f>
        <v>1490000</v>
      </c>
      <c r="D131" s="15">
        <f t="shared" si="12"/>
        <v>198219.23718749997</v>
      </c>
      <c r="E131" s="15">
        <f t="shared" si="12"/>
        <v>290110.46737499995</v>
      </c>
      <c r="F131" s="15">
        <f t="shared" si="12"/>
        <v>381772.54237500002</v>
      </c>
      <c r="G131" s="15">
        <f t="shared" si="12"/>
        <v>473434.61737499991</v>
      </c>
      <c r="H131" s="15">
        <f t="shared" si="12"/>
        <v>565096.69237499998</v>
      </c>
      <c r="I131" s="15">
        <f t="shared" si="12"/>
        <v>656758.76737499994</v>
      </c>
      <c r="J131" s="15">
        <f t="shared" si="12"/>
        <v>748420.84237500001</v>
      </c>
    </row>
    <row r="132" spans="3:10">
      <c r="C132" s="14">
        <f>노령연금!B130</f>
        <v>1500000</v>
      </c>
      <c r="D132" s="15">
        <f t="shared" si="12"/>
        <v>198759.86218749997</v>
      </c>
      <c r="E132" s="15">
        <f t="shared" si="12"/>
        <v>290901.71737499995</v>
      </c>
      <c r="F132" s="15">
        <f t="shared" si="12"/>
        <v>382813.79237500002</v>
      </c>
      <c r="G132" s="15">
        <f t="shared" si="12"/>
        <v>474725.86737499991</v>
      </c>
      <c r="H132" s="15">
        <f t="shared" si="12"/>
        <v>566637.94237499998</v>
      </c>
      <c r="I132" s="15">
        <f t="shared" si="12"/>
        <v>658550.01737499994</v>
      </c>
      <c r="J132" s="15">
        <f t="shared" si="12"/>
        <v>750462.09237500001</v>
      </c>
    </row>
    <row r="133" spans="3:10">
      <c r="C133" s="14">
        <f>노령연금!B131</f>
        <v>1510000</v>
      </c>
      <c r="D133" s="15">
        <f t="shared" si="12"/>
        <v>199300.48718749997</v>
      </c>
      <c r="E133" s="15">
        <f t="shared" si="12"/>
        <v>291692.96737499995</v>
      </c>
      <c r="F133" s="15">
        <f t="shared" si="12"/>
        <v>383855.04237500002</v>
      </c>
      <c r="G133" s="15">
        <f t="shared" si="12"/>
        <v>476017.11737499991</v>
      </c>
      <c r="H133" s="15">
        <f t="shared" si="12"/>
        <v>568179.19237499998</v>
      </c>
      <c r="I133" s="15">
        <f t="shared" si="12"/>
        <v>660341.26737499994</v>
      </c>
      <c r="J133" s="15">
        <f t="shared" si="12"/>
        <v>752503.34237500001</v>
      </c>
    </row>
    <row r="134" spans="3:10">
      <c r="C134" s="14">
        <f>노령연금!B132</f>
        <v>1520000</v>
      </c>
      <c r="D134" s="15">
        <f t="shared" si="12"/>
        <v>199841.11218749997</v>
      </c>
      <c r="E134" s="15">
        <f t="shared" si="12"/>
        <v>292484.21737499995</v>
      </c>
      <c r="F134" s="15">
        <f t="shared" si="12"/>
        <v>384896.29237500002</v>
      </c>
      <c r="G134" s="15">
        <f t="shared" si="12"/>
        <v>477308.36737499991</v>
      </c>
      <c r="H134" s="15">
        <f t="shared" si="12"/>
        <v>569720.44237499998</v>
      </c>
      <c r="I134" s="15">
        <f t="shared" si="12"/>
        <v>662132.51737500005</v>
      </c>
      <c r="J134" s="15">
        <f t="shared" si="12"/>
        <v>754544.59237500001</v>
      </c>
    </row>
    <row r="135" spans="3:10">
      <c r="C135" s="14">
        <f>노령연금!B133</f>
        <v>1530000</v>
      </c>
      <c r="D135" s="15">
        <f t="shared" si="12"/>
        <v>200381.73718749997</v>
      </c>
      <c r="E135" s="15">
        <f t="shared" si="12"/>
        <v>293275.46737499995</v>
      </c>
      <c r="F135" s="15">
        <f t="shared" si="12"/>
        <v>385937.54237500002</v>
      </c>
      <c r="G135" s="15">
        <f t="shared" si="12"/>
        <v>478599.61737499991</v>
      </c>
      <c r="H135" s="15">
        <f t="shared" si="12"/>
        <v>571261.69237499998</v>
      </c>
      <c r="I135" s="15">
        <f t="shared" si="12"/>
        <v>663923.76737499994</v>
      </c>
      <c r="J135" s="15">
        <f t="shared" si="12"/>
        <v>756585.84237500001</v>
      </c>
    </row>
    <row r="136" spans="3:10">
      <c r="C136" s="14">
        <f>노령연금!B134</f>
        <v>1540000</v>
      </c>
      <c r="D136" s="15">
        <f t="shared" si="12"/>
        <v>200922.36218749997</v>
      </c>
      <c r="E136" s="15">
        <f t="shared" si="12"/>
        <v>294066.71737499995</v>
      </c>
      <c r="F136" s="15">
        <f t="shared" si="12"/>
        <v>386978.79237500002</v>
      </c>
      <c r="G136" s="15">
        <f t="shared" si="12"/>
        <v>479890.86737499991</v>
      </c>
      <c r="H136" s="15">
        <f t="shared" si="12"/>
        <v>572802.94237499998</v>
      </c>
      <c r="I136" s="15">
        <f t="shared" si="12"/>
        <v>665715.01737499994</v>
      </c>
      <c r="J136" s="15">
        <f t="shared" si="12"/>
        <v>758627.09237500001</v>
      </c>
    </row>
    <row r="137" spans="3:10">
      <c r="C137" s="14">
        <f>노령연금!B135</f>
        <v>1550000</v>
      </c>
      <c r="D137" s="15">
        <f t="shared" si="12"/>
        <v>201462.98718749997</v>
      </c>
      <c r="E137" s="15">
        <f t="shared" si="12"/>
        <v>294857.96737499995</v>
      </c>
      <c r="F137" s="15">
        <f t="shared" si="12"/>
        <v>388020.04237500002</v>
      </c>
      <c r="G137" s="15">
        <f t="shared" si="12"/>
        <v>481182.11737499991</v>
      </c>
      <c r="H137" s="15">
        <f t="shared" si="12"/>
        <v>574344.19237499998</v>
      </c>
      <c r="I137" s="15">
        <f t="shared" si="12"/>
        <v>667506.26737499994</v>
      </c>
      <c r="J137" s="15">
        <f t="shared" si="12"/>
        <v>760668.34237500001</v>
      </c>
    </row>
    <row r="138" spans="3:10">
      <c r="C138" s="14">
        <f>노령연금!B136</f>
        <v>1560000</v>
      </c>
      <c r="D138" s="15">
        <f t="shared" si="12"/>
        <v>202003.61218749997</v>
      </c>
      <c r="E138" s="15">
        <f t="shared" si="12"/>
        <v>295649.21737499995</v>
      </c>
      <c r="F138" s="15">
        <f t="shared" si="12"/>
        <v>389061.29237500002</v>
      </c>
      <c r="G138" s="15">
        <f t="shared" si="12"/>
        <v>482473.36737499991</v>
      </c>
      <c r="H138" s="15">
        <f t="shared" si="12"/>
        <v>575885.44237499998</v>
      </c>
      <c r="I138" s="15">
        <f t="shared" si="12"/>
        <v>669297.51737499994</v>
      </c>
      <c r="J138" s="15">
        <f t="shared" si="12"/>
        <v>762709.59237500001</v>
      </c>
    </row>
    <row r="139" spans="3:10">
      <c r="C139" s="14">
        <f>노령연금!B137</f>
        <v>1570000</v>
      </c>
      <c r="D139" s="15">
        <f t="shared" ref="D139:J148" si="13">(($D$431*($C$6+$C139)*E$431/E$444)+($D$432*($C$6+$C139)*E$432/E$444)+($D$433*($C$6+$C139)*E$433/E$444)+($D$434*($C$6+$C139)*E$434/E$444)+($D$435*($C$6+$C139)*E$435/E$444)+($D$436*($C$6+$C139)*E$436/E$444)+($D$437*($C$6+$C139)*E$437/E$444)+($D$438*($C$6+$C139)*E$438/E$444)+($D$439*($C$6+$C139)*E$439/E$444)+($D$440*($C$6+$C139)*E$440/E$444)+($D$441*($C$6+$C139)*E$441/E$444)+($D$442*($C$6+$C139)*E$442/E$444)+($D$443*($C$6+$C139)*E$443/E$444))*E$444*12/240/12</f>
        <v>202544.23718749997</v>
      </c>
      <c r="E139" s="15">
        <f t="shared" si="13"/>
        <v>296440.46737499995</v>
      </c>
      <c r="F139" s="15">
        <f t="shared" si="13"/>
        <v>390102.54237500002</v>
      </c>
      <c r="G139" s="15">
        <f t="shared" si="13"/>
        <v>483764.61737499991</v>
      </c>
      <c r="H139" s="15">
        <f t="shared" si="13"/>
        <v>577426.69237499998</v>
      </c>
      <c r="I139" s="15">
        <f t="shared" si="13"/>
        <v>671088.76737499994</v>
      </c>
      <c r="J139" s="15">
        <f t="shared" si="13"/>
        <v>764750.84237500001</v>
      </c>
    </row>
    <row r="140" spans="3:10">
      <c r="C140" s="14">
        <f>노령연금!B138</f>
        <v>1580000</v>
      </c>
      <c r="D140" s="15">
        <f t="shared" si="13"/>
        <v>203084.86218749997</v>
      </c>
      <c r="E140" s="15">
        <f t="shared" si="13"/>
        <v>297231.71737499995</v>
      </c>
      <c r="F140" s="15">
        <f t="shared" si="13"/>
        <v>391143.79237500002</v>
      </c>
      <c r="G140" s="15">
        <f t="shared" si="13"/>
        <v>485055.86737499991</v>
      </c>
      <c r="H140" s="15">
        <f t="shared" si="13"/>
        <v>578967.94237499998</v>
      </c>
      <c r="I140" s="15">
        <f t="shared" si="13"/>
        <v>672880.01737499994</v>
      </c>
      <c r="J140" s="15">
        <f t="shared" si="13"/>
        <v>766792.09237500001</v>
      </c>
    </row>
    <row r="141" spans="3:10">
      <c r="C141" s="14">
        <f>노령연금!B139</f>
        <v>1590000</v>
      </c>
      <c r="D141" s="15">
        <f t="shared" si="13"/>
        <v>203625.48718749997</v>
      </c>
      <c r="E141" s="15">
        <f t="shared" si="13"/>
        <v>298022.96737499995</v>
      </c>
      <c r="F141" s="15">
        <f t="shared" si="13"/>
        <v>392185.04237500002</v>
      </c>
      <c r="G141" s="15">
        <f t="shared" si="13"/>
        <v>486347.11737499991</v>
      </c>
      <c r="H141" s="15">
        <f t="shared" si="13"/>
        <v>580509.19237499998</v>
      </c>
      <c r="I141" s="15">
        <f t="shared" si="13"/>
        <v>674671.26737500005</v>
      </c>
      <c r="J141" s="15">
        <f t="shared" si="13"/>
        <v>768833.34237500001</v>
      </c>
    </row>
    <row r="142" spans="3:10">
      <c r="C142" s="14">
        <f>노령연금!B140</f>
        <v>1600000</v>
      </c>
      <c r="D142" s="15">
        <f t="shared" si="13"/>
        <v>204166.11218749997</v>
      </c>
      <c r="E142" s="15">
        <f t="shared" si="13"/>
        <v>298814.21737499995</v>
      </c>
      <c r="F142" s="15">
        <f t="shared" si="13"/>
        <v>393226.29237500002</v>
      </c>
      <c r="G142" s="15">
        <f t="shared" si="13"/>
        <v>487638.36737499991</v>
      </c>
      <c r="H142" s="15">
        <f t="shared" si="13"/>
        <v>582050.44237499998</v>
      </c>
      <c r="I142" s="15">
        <f t="shared" si="13"/>
        <v>676462.51737499994</v>
      </c>
      <c r="J142" s="15">
        <f t="shared" si="13"/>
        <v>770874.59237500001</v>
      </c>
    </row>
    <row r="143" spans="3:10">
      <c r="C143" s="14">
        <f>노령연금!B141</f>
        <v>1610000</v>
      </c>
      <c r="D143" s="15">
        <f t="shared" si="13"/>
        <v>204706.73718749997</v>
      </c>
      <c r="E143" s="15">
        <f t="shared" si="13"/>
        <v>299605.46737499995</v>
      </c>
      <c r="F143" s="15">
        <f t="shared" si="13"/>
        <v>394267.54237500002</v>
      </c>
      <c r="G143" s="15">
        <f t="shared" si="13"/>
        <v>488929.61737499991</v>
      </c>
      <c r="H143" s="15">
        <f t="shared" si="13"/>
        <v>583591.69237499998</v>
      </c>
      <c r="I143" s="15">
        <f t="shared" si="13"/>
        <v>678253.76737499994</v>
      </c>
      <c r="J143" s="15">
        <f t="shared" si="13"/>
        <v>772915.84237500001</v>
      </c>
    </row>
    <row r="144" spans="3:10">
      <c r="C144" s="14">
        <f>노령연금!B142</f>
        <v>1620000</v>
      </c>
      <c r="D144" s="15">
        <f t="shared" si="13"/>
        <v>205247.36218749997</v>
      </c>
      <c r="E144" s="15">
        <f t="shared" si="13"/>
        <v>300396.71737499995</v>
      </c>
      <c r="F144" s="15">
        <f t="shared" si="13"/>
        <v>395308.79237500002</v>
      </c>
      <c r="G144" s="15">
        <f t="shared" si="13"/>
        <v>490220.86737499991</v>
      </c>
      <c r="H144" s="15">
        <f t="shared" si="13"/>
        <v>585132.94237499998</v>
      </c>
      <c r="I144" s="15">
        <f t="shared" si="13"/>
        <v>680045.01737499994</v>
      </c>
      <c r="J144" s="15">
        <f t="shared" si="13"/>
        <v>774957.09237500001</v>
      </c>
    </row>
    <row r="145" spans="3:10">
      <c r="C145" s="14">
        <f>노령연금!B143</f>
        <v>1630000</v>
      </c>
      <c r="D145" s="15">
        <f t="shared" si="13"/>
        <v>205787.98718749997</v>
      </c>
      <c r="E145" s="15">
        <f t="shared" si="13"/>
        <v>301187.96737499995</v>
      </c>
      <c r="F145" s="15">
        <f t="shared" si="13"/>
        <v>396350.04237500002</v>
      </c>
      <c r="G145" s="15">
        <f t="shared" si="13"/>
        <v>491512.11737499991</v>
      </c>
      <c r="H145" s="15">
        <f t="shared" si="13"/>
        <v>586674.19237499998</v>
      </c>
      <c r="I145" s="15">
        <f t="shared" si="13"/>
        <v>681836.26737499994</v>
      </c>
      <c r="J145" s="15">
        <f t="shared" si="13"/>
        <v>776998.34237500001</v>
      </c>
    </row>
    <row r="146" spans="3:10">
      <c r="C146" s="14">
        <f>노령연금!B144</f>
        <v>1640000</v>
      </c>
      <c r="D146" s="15">
        <f t="shared" si="13"/>
        <v>206328.61218749997</v>
      </c>
      <c r="E146" s="15">
        <f t="shared" si="13"/>
        <v>301979.21737499995</v>
      </c>
      <c r="F146" s="15">
        <f t="shared" si="13"/>
        <v>397391.29237500002</v>
      </c>
      <c r="G146" s="15">
        <f t="shared" si="13"/>
        <v>492803.36737499991</v>
      </c>
      <c r="H146" s="15">
        <f t="shared" si="13"/>
        <v>588215.44237499998</v>
      </c>
      <c r="I146" s="15">
        <f t="shared" si="13"/>
        <v>683627.51737499994</v>
      </c>
      <c r="J146" s="15">
        <f t="shared" si="13"/>
        <v>779039.59237500001</v>
      </c>
    </row>
    <row r="147" spans="3:10">
      <c r="C147" s="14">
        <f>노령연금!B145</f>
        <v>1650000</v>
      </c>
      <c r="D147" s="15">
        <f t="shared" si="13"/>
        <v>206869.23718749997</v>
      </c>
      <c r="E147" s="15">
        <f t="shared" si="13"/>
        <v>302770.46737499995</v>
      </c>
      <c r="F147" s="15">
        <f t="shared" si="13"/>
        <v>398432.54237500002</v>
      </c>
      <c r="G147" s="15">
        <f t="shared" si="13"/>
        <v>494094.61737499991</v>
      </c>
      <c r="H147" s="15">
        <f t="shared" si="13"/>
        <v>589756.69237499998</v>
      </c>
      <c r="I147" s="15">
        <f t="shared" si="13"/>
        <v>685418.76737499982</v>
      </c>
      <c r="J147" s="15">
        <f t="shared" si="13"/>
        <v>781080.84237500001</v>
      </c>
    </row>
    <row r="148" spans="3:10">
      <c r="C148" s="14">
        <f>노령연금!B146</f>
        <v>1660000</v>
      </c>
      <c r="D148" s="15">
        <f t="shared" si="13"/>
        <v>207409.86218749997</v>
      </c>
      <c r="E148" s="15">
        <f t="shared" si="13"/>
        <v>303561.71737499995</v>
      </c>
      <c r="F148" s="15">
        <f t="shared" si="13"/>
        <v>399473.79237500002</v>
      </c>
      <c r="G148" s="15">
        <f t="shared" si="13"/>
        <v>495385.86737499991</v>
      </c>
      <c r="H148" s="15">
        <f t="shared" si="13"/>
        <v>591297.94237499998</v>
      </c>
      <c r="I148" s="15">
        <f t="shared" si="13"/>
        <v>687210.01737500005</v>
      </c>
      <c r="J148" s="15">
        <f t="shared" si="13"/>
        <v>783122.09237500001</v>
      </c>
    </row>
    <row r="149" spans="3:10">
      <c r="C149" s="14">
        <f>노령연금!B147</f>
        <v>1670000</v>
      </c>
      <c r="D149" s="15">
        <f t="shared" ref="D149:J158" si="14">(($D$431*($C$6+$C149)*E$431/E$444)+($D$432*($C$6+$C149)*E$432/E$444)+($D$433*($C$6+$C149)*E$433/E$444)+($D$434*($C$6+$C149)*E$434/E$444)+($D$435*($C$6+$C149)*E$435/E$444)+($D$436*($C$6+$C149)*E$436/E$444)+($D$437*($C$6+$C149)*E$437/E$444)+($D$438*($C$6+$C149)*E$438/E$444)+($D$439*($C$6+$C149)*E$439/E$444)+($D$440*($C$6+$C149)*E$440/E$444)+($D$441*($C$6+$C149)*E$441/E$444)+($D$442*($C$6+$C149)*E$442/E$444)+($D$443*($C$6+$C149)*E$443/E$444))*E$444*12/240/12</f>
        <v>207950.48718749997</v>
      </c>
      <c r="E149" s="15">
        <f t="shared" si="14"/>
        <v>304352.96737499995</v>
      </c>
      <c r="F149" s="15">
        <f t="shared" si="14"/>
        <v>400515.04237500002</v>
      </c>
      <c r="G149" s="15">
        <f t="shared" si="14"/>
        <v>496677.11737499991</v>
      </c>
      <c r="H149" s="15">
        <f t="shared" si="14"/>
        <v>592839.19237499998</v>
      </c>
      <c r="I149" s="15">
        <f t="shared" si="14"/>
        <v>689001.26737499994</v>
      </c>
      <c r="J149" s="15">
        <f t="shared" si="14"/>
        <v>785163.34237500001</v>
      </c>
    </row>
    <row r="150" spans="3:10">
      <c r="C150" s="14">
        <f>노령연금!B148</f>
        <v>1680000</v>
      </c>
      <c r="D150" s="15">
        <f t="shared" si="14"/>
        <v>208491.11218749997</v>
      </c>
      <c r="E150" s="15">
        <f t="shared" si="14"/>
        <v>305144.21737499995</v>
      </c>
      <c r="F150" s="15">
        <f t="shared" si="14"/>
        <v>401556.29237500002</v>
      </c>
      <c r="G150" s="15">
        <f t="shared" si="14"/>
        <v>497968.36737499991</v>
      </c>
      <c r="H150" s="15">
        <f t="shared" si="14"/>
        <v>594380.44237499998</v>
      </c>
      <c r="I150" s="15">
        <f t="shared" si="14"/>
        <v>690792.51737499994</v>
      </c>
      <c r="J150" s="15">
        <f t="shared" si="14"/>
        <v>787204.59237500001</v>
      </c>
    </row>
    <row r="151" spans="3:10">
      <c r="C151" s="14">
        <f>노령연금!B149</f>
        <v>1690000</v>
      </c>
      <c r="D151" s="15">
        <f t="shared" si="14"/>
        <v>209031.73718750002</v>
      </c>
      <c r="E151" s="15">
        <f t="shared" si="14"/>
        <v>305935.46737499995</v>
      </c>
      <c r="F151" s="15">
        <f t="shared" si="14"/>
        <v>402597.54237500002</v>
      </c>
      <c r="G151" s="15">
        <f t="shared" si="14"/>
        <v>499259.61737499991</v>
      </c>
      <c r="H151" s="15">
        <f t="shared" si="14"/>
        <v>595921.69237499998</v>
      </c>
      <c r="I151" s="15">
        <f t="shared" si="14"/>
        <v>692583.76737499994</v>
      </c>
      <c r="J151" s="15">
        <f t="shared" si="14"/>
        <v>789245.84237500001</v>
      </c>
    </row>
    <row r="152" spans="3:10">
      <c r="C152" s="14">
        <f>노령연금!B150</f>
        <v>1700000</v>
      </c>
      <c r="D152" s="15">
        <f t="shared" si="14"/>
        <v>209572.36218750002</v>
      </c>
      <c r="E152" s="15">
        <f t="shared" si="14"/>
        <v>306726.71737499995</v>
      </c>
      <c r="F152" s="15">
        <f t="shared" si="14"/>
        <v>403638.79237500002</v>
      </c>
      <c r="G152" s="15">
        <f t="shared" si="14"/>
        <v>500550.86737499991</v>
      </c>
      <c r="H152" s="15">
        <f t="shared" si="14"/>
        <v>597462.94237499998</v>
      </c>
      <c r="I152" s="15">
        <f t="shared" si="14"/>
        <v>694375.01737499994</v>
      </c>
      <c r="J152" s="15">
        <f t="shared" si="14"/>
        <v>791287.09237500001</v>
      </c>
    </row>
    <row r="153" spans="3:10">
      <c r="C153" s="14">
        <f>노령연금!B151</f>
        <v>1710000</v>
      </c>
      <c r="D153" s="15">
        <f t="shared" si="14"/>
        <v>210112.98718750002</v>
      </c>
      <c r="E153" s="15">
        <f t="shared" si="14"/>
        <v>307517.96737499995</v>
      </c>
      <c r="F153" s="15">
        <f t="shared" si="14"/>
        <v>404680.04237500002</v>
      </c>
      <c r="G153" s="15">
        <f t="shared" si="14"/>
        <v>501842.11737499991</v>
      </c>
      <c r="H153" s="15">
        <f t="shared" si="14"/>
        <v>599004.19237499998</v>
      </c>
      <c r="I153" s="15">
        <f t="shared" si="14"/>
        <v>696166.26737499994</v>
      </c>
      <c r="J153" s="15">
        <f t="shared" si="14"/>
        <v>793328.34237500001</v>
      </c>
    </row>
    <row r="154" spans="3:10">
      <c r="C154" s="14">
        <f>노령연금!B152</f>
        <v>1720000</v>
      </c>
      <c r="D154" s="15">
        <f t="shared" si="14"/>
        <v>210653.61218750002</v>
      </c>
      <c r="E154" s="15">
        <f t="shared" si="14"/>
        <v>308309.21737499995</v>
      </c>
      <c r="F154" s="15">
        <f t="shared" si="14"/>
        <v>405721.29237500002</v>
      </c>
      <c r="G154" s="15">
        <f t="shared" si="14"/>
        <v>503133.36737499991</v>
      </c>
      <c r="H154" s="15">
        <f t="shared" si="14"/>
        <v>600545.44237499998</v>
      </c>
      <c r="I154" s="15">
        <f t="shared" si="14"/>
        <v>697957.51737499982</v>
      </c>
      <c r="J154" s="15">
        <f t="shared" si="14"/>
        <v>795369.59237500001</v>
      </c>
    </row>
    <row r="155" spans="3:10">
      <c r="C155" s="14">
        <f>노령연금!B153</f>
        <v>1730000</v>
      </c>
      <c r="D155" s="15">
        <f t="shared" si="14"/>
        <v>211194.23718750002</v>
      </c>
      <c r="E155" s="15">
        <f t="shared" si="14"/>
        <v>309100.46737499995</v>
      </c>
      <c r="F155" s="15">
        <f t="shared" si="14"/>
        <v>406762.54237500002</v>
      </c>
      <c r="G155" s="15">
        <f t="shared" si="14"/>
        <v>504424.61737499991</v>
      </c>
      <c r="H155" s="15">
        <f t="shared" si="14"/>
        <v>602086.69237499998</v>
      </c>
      <c r="I155" s="15">
        <f t="shared" si="14"/>
        <v>699748.76737500017</v>
      </c>
      <c r="J155" s="15">
        <f t="shared" si="14"/>
        <v>797410.84237500001</v>
      </c>
    </row>
    <row r="156" spans="3:10">
      <c r="C156" s="14">
        <f>노령연금!B154</f>
        <v>1740000</v>
      </c>
      <c r="D156" s="15">
        <f t="shared" si="14"/>
        <v>211734.86218750002</v>
      </c>
      <c r="E156" s="15">
        <f t="shared" si="14"/>
        <v>309891.71737499995</v>
      </c>
      <c r="F156" s="15">
        <f t="shared" si="14"/>
        <v>407803.79237500002</v>
      </c>
      <c r="G156" s="15">
        <f t="shared" si="14"/>
        <v>505715.86737499991</v>
      </c>
      <c r="H156" s="15">
        <f t="shared" si="14"/>
        <v>603627.94237499998</v>
      </c>
      <c r="I156" s="15">
        <f t="shared" si="14"/>
        <v>701540.01737499994</v>
      </c>
      <c r="J156" s="15">
        <f t="shared" si="14"/>
        <v>799452.09237500001</v>
      </c>
    </row>
    <row r="157" spans="3:10">
      <c r="C157" s="14">
        <f>노령연금!B155</f>
        <v>1750000</v>
      </c>
      <c r="D157" s="15">
        <f t="shared" si="14"/>
        <v>212275.48718750002</v>
      </c>
      <c r="E157" s="15">
        <f t="shared" si="14"/>
        <v>310682.96737499995</v>
      </c>
      <c r="F157" s="15">
        <f t="shared" si="14"/>
        <v>408845.04237500002</v>
      </c>
      <c r="G157" s="15">
        <f t="shared" si="14"/>
        <v>507007.11737499991</v>
      </c>
      <c r="H157" s="15">
        <f t="shared" si="14"/>
        <v>605169.19237499998</v>
      </c>
      <c r="I157" s="15">
        <f t="shared" si="14"/>
        <v>703331.26737499994</v>
      </c>
      <c r="J157" s="15">
        <f t="shared" si="14"/>
        <v>801493.34237500001</v>
      </c>
    </row>
    <row r="158" spans="3:10">
      <c r="C158" s="14">
        <f>노령연금!B156</f>
        <v>1760000</v>
      </c>
      <c r="D158" s="15">
        <f t="shared" si="14"/>
        <v>212816.11218750002</v>
      </c>
      <c r="E158" s="15">
        <f t="shared" si="14"/>
        <v>311474.21737499995</v>
      </c>
      <c r="F158" s="15">
        <f t="shared" si="14"/>
        <v>409886.29237500002</v>
      </c>
      <c r="G158" s="15">
        <f t="shared" si="14"/>
        <v>508298.36737499991</v>
      </c>
      <c r="H158" s="15">
        <f t="shared" si="14"/>
        <v>606710.44237499998</v>
      </c>
      <c r="I158" s="15">
        <f t="shared" si="14"/>
        <v>705122.51737499994</v>
      </c>
      <c r="J158" s="15">
        <f t="shared" si="14"/>
        <v>803534.59237500001</v>
      </c>
    </row>
    <row r="159" spans="3:10">
      <c r="C159" s="14">
        <f>노령연금!B157</f>
        <v>1770000</v>
      </c>
      <c r="D159" s="15">
        <f t="shared" ref="D159:J168" si="15">(($D$431*($C$6+$C159)*E$431/E$444)+($D$432*($C$6+$C159)*E$432/E$444)+($D$433*($C$6+$C159)*E$433/E$444)+($D$434*($C$6+$C159)*E$434/E$444)+($D$435*($C$6+$C159)*E$435/E$444)+($D$436*($C$6+$C159)*E$436/E$444)+($D$437*($C$6+$C159)*E$437/E$444)+($D$438*($C$6+$C159)*E$438/E$444)+($D$439*($C$6+$C159)*E$439/E$444)+($D$440*($C$6+$C159)*E$440/E$444)+($D$441*($C$6+$C159)*E$441/E$444)+($D$442*($C$6+$C159)*E$442/E$444)+($D$443*($C$6+$C159)*E$443/E$444))*E$444*12/240/12</f>
        <v>213356.73718750002</v>
      </c>
      <c r="E159" s="15">
        <f t="shared" si="15"/>
        <v>312265.46737499995</v>
      </c>
      <c r="F159" s="15">
        <f t="shared" si="15"/>
        <v>410927.54237500002</v>
      </c>
      <c r="G159" s="15">
        <f t="shared" si="15"/>
        <v>509589.61737499991</v>
      </c>
      <c r="H159" s="15">
        <f t="shared" si="15"/>
        <v>608251.69237499998</v>
      </c>
      <c r="I159" s="15">
        <f t="shared" si="15"/>
        <v>706913.76737499994</v>
      </c>
      <c r="J159" s="15">
        <f t="shared" si="15"/>
        <v>805575.84237500001</v>
      </c>
    </row>
    <row r="160" spans="3:10">
      <c r="C160" s="14">
        <f>노령연금!B158</f>
        <v>1780000</v>
      </c>
      <c r="D160" s="15">
        <f t="shared" si="15"/>
        <v>213897.36218750002</v>
      </c>
      <c r="E160" s="15">
        <f t="shared" si="15"/>
        <v>313056.71737499995</v>
      </c>
      <c r="F160" s="15">
        <f t="shared" si="15"/>
        <v>411968.79237500002</v>
      </c>
      <c r="G160" s="15">
        <f t="shared" si="15"/>
        <v>510880.86737499991</v>
      </c>
      <c r="H160" s="15">
        <f t="shared" si="15"/>
        <v>609792.94237499998</v>
      </c>
      <c r="I160" s="15">
        <f t="shared" si="15"/>
        <v>708705.01737499994</v>
      </c>
      <c r="J160" s="15">
        <f t="shared" si="15"/>
        <v>807617.09237500001</v>
      </c>
    </row>
    <row r="161" spans="3:10">
      <c r="C161" s="14">
        <f>노령연금!B159</f>
        <v>1790000</v>
      </c>
      <c r="D161" s="15">
        <f t="shared" si="15"/>
        <v>214437.98718750002</v>
      </c>
      <c r="E161" s="15">
        <f t="shared" si="15"/>
        <v>313847.96737499995</v>
      </c>
      <c r="F161" s="15">
        <f t="shared" si="15"/>
        <v>413010.04237500002</v>
      </c>
      <c r="G161" s="15">
        <f t="shared" si="15"/>
        <v>512172.11737499991</v>
      </c>
      <c r="H161" s="15">
        <f t="shared" si="15"/>
        <v>611334.19237499998</v>
      </c>
      <c r="I161" s="15">
        <f t="shared" si="15"/>
        <v>710496.26737499982</v>
      </c>
      <c r="J161" s="15">
        <f t="shared" si="15"/>
        <v>809658.34237500001</v>
      </c>
    </row>
    <row r="162" spans="3:10">
      <c r="C162" s="14">
        <f>노령연금!B160</f>
        <v>1800000</v>
      </c>
      <c r="D162" s="15">
        <f t="shared" si="15"/>
        <v>214978.61218750002</v>
      </c>
      <c r="E162" s="15">
        <f t="shared" si="15"/>
        <v>314639.21737499995</v>
      </c>
      <c r="F162" s="15">
        <f t="shared" si="15"/>
        <v>414051.29237500002</v>
      </c>
      <c r="G162" s="15">
        <f t="shared" si="15"/>
        <v>513463.36737499991</v>
      </c>
      <c r="H162" s="15">
        <f t="shared" si="15"/>
        <v>612875.44237499998</v>
      </c>
      <c r="I162" s="15">
        <f t="shared" si="15"/>
        <v>712287.51737500017</v>
      </c>
      <c r="J162" s="15">
        <f t="shared" si="15"/>
        <v>811699.59237500001</v>
      </c>
    </row>
    <row r="163" spans="3:10">
      <c r="C163" s="14">
        <f>노령연금!B161</f>
        <v>1810000</v>
      </c>
      <c r="D163" s="15">
        <f t="shared" si="15"/>
        <v>215519.23718750002</v>
      </c>
      <c r="E163" s="15">
        <f t="shared" si="15"/>
        <v>315430.46737499995</v>
      </c>
      <c r="F163" s="15">
        <f t="shared" si="15"/>
        <v>415092.54237500002</v>
      </c>
      <c r="G163" s="15">
        <f t="shared" si="15"/>
        <v>514754.61737499991</v>
      </c>
      <c r="H163" s="15">
        <f t="shared" si="15"/>
        <v>614416.69237499998</v>
      </c>
      <c r="I163" s="15">
        <f t="shared" si="15"/>
        <v>714078.76737499994</v>
      </c>
      <c r="J163" s="15">
        <f t="shared" si="15"/>
        <v>813740.84237500001</v>
      </c>
    </row>
    <row r="164" spans="3:10">
      <c r="C164" s="14">
        <f>노령연금!B162</f>
        <v>1820000</v>
      </c>
      <c r="D164" s="15">
        <f t="shared" si="15"/>
        <v>216059.86218750002</v>
      </c>
      <c r="E164" s="15">
        <f t="shared" si="15"/>
        <v>316221.71737499995</v>
      </c>
      <c r="F164" s="15">
        <f t="shared" si="15"/>
        <v>416133.79237500002</v>
      </c>
      <c r="G164" s="15">
        <f t="shared" si="15"/>
        <v>516045.86737499991</v>
      </c>
      <c r="H164" s="15">
        <f t="shared" si="15"/>
        <v>615957.94237499998</v>
      </c>
      <c r="I164" s="15">
        <f t="shared" si="15"/>
        <v>715870.01737499994</v>
      </c>
      <c r="J164" s="15">
        <f t="shared" si="15"/>
        <v>815782.09237500001</v>
      </c>
    </row>
    <row r="165" spans="3:10">
      <c r="C165" s="14">
        <f>노령연금!B163</f>
        <v>1830000</v>
      </c>
      <c r="D165" s="15">
        <f t="shared" si="15"/>
        <v>216600.48718750002</v>
      </c>
      <c r="E165" s="15">
        <f t="shared" si="15"/>
        <v>317012.96737499995</v>
      </c>
      <c r="F165" s="15">
        <f t="shared" si="15"/>
        <v>417175.04237500002</v>
      </c>
      <c r="G165" s="15">
        <f t="shared" si="15"/>
        <v>517337.11737499991</v>
      </c>
      <c r="H165" s="15">
        <f t="shared" si="15"/>
        <v>617499.19237499998</v>
      </c>
      <c r="I165" s="15">
        <f t="shared" si="15"/>
        <v>717661.26737499994</v>
      </c>
      <c r="J165" s="15">
        <f t="shared" si="15"/>
        <v>817823.34237500001</v>
      </c>
    </row>
    <row r="166" spans="3:10">
      <c r="C166" s="14">
        <f>노령연금!B164</f>
        <v>1840000</v>
      </c>
      <c r="D166" s="15">
        <f t="shared" si="15"/>
        <v>217141.11218750002</v>
      </c>
      <c r="E166" s="15">
        <f t="shared" si="15"/>
        <v>317804.21737499995</v>
      </c>
      <c r="F166" s="15">
        <f t="shared" si="15"/>
        <v>418216.29237500002</v>
      </c>
      <c r="G166" s="15">
        <f t="shared" si="15"/>
        <v>518628.36737499991</v>
      </c>
      <c r="H166" s="15">
        <f t="shared" si="15"/>
        <v>619040.44237499998</v>
      </c>
      <c r="I166" s="15">
        <f t="shared" si="15"/>
        <v>719452.51737499994</v>
      </c>
      <c r="J166" s="15">
        <f t="shared" si="15"/>
        <v>819864.59237500001</v>
      </c>
    </row>
    <row r="167" spans="3:10">
      <c r="C167" s="14">
        <f>노령연금!B165</f>
        <v>1850000</v>
      </c>
      <c r="D167" s="15">
        <f t="shared" si="15"/>
        <v>217681.73718750002</v>
      </c>
      <c r="E167" s="15">
        <f t="shared" si="15"/>
        <v>318595.46737499995</v>
      </c>
      <c r="F167" s="15">
        <f t="shared" si="15"/>
        <v>419257.54237500002</v>
      </c>
      <c r="G167" s="15">
        <f t="shared" si="15"/>
        <v>519919.61737499991</v>
      </c>
      <c r="H167" s="15">
        <f t="shared" si="15"/>
        <v>620581.69237499998</v>
      </c>
      <c r="I167" s="15">
        <f t="shared" si="15"/>
        <v>721243.76737499994</v>
      </c>
      <c r="J167" s="15">
        <f t="shared" si="15"/>
        <v>821905.84237500001</v>
      </c>
    </row>
    <row r="168" spans="3:10">
      <c r="C168" s="14">
        <f>노령연금!B166</f>
        <v>1860000</v>
      </c>
      <c r="D168" s="15">
        <f t="shared" si="15"/>
        <v>218222.36218750002</v>
      </c>
      <c r="E168" s="15">
        <f t="shared" si="15"/>
        <v>319386.71737499995</v>
      </c>
      <c r="F168" s="15">
        <f t="shared" si="15"/>
        <v>420298.79237500002</v>
      </c>
      <c r="G168" s="15">
        <f t="shared" si="15"/>
        <v>521210.86737499991</v>
      </c>
      <c r="H168" s="15">
        <f t="shared" si="15"/>
        <v>622122.94237499998</v>
      </c>
      <c r="I168" s="15">
        <f t="shared" si="15"/>
        <v>723035.01737499982</v>
      </c>
      <c r="J168" s="15">
        <f t="shared" si="15"/>
        <v>823947.09237500001</v>
      </c>
    </row>
    <row r="169" spans="3:10">
      <c r="C169" s="14">
        <f>노령연금!B167</f>
        <v>1870000</v>
      </c>
      <c r="D169" s="15">
        <f t="shared" ref="D169:J178" si="16">(($D$431*($C$6+$C169)*E$431/E$444)+($D$432*($C$6+$C169)*E$432/E$444)+($D$433*($C$6+$C169)*E$433/E$444)+($D$434*($C$6+$C169)*E$434/E$444)+($D$435*($C$6+$C169)*E$435/E$444)+($D$436*($C$6+$C169)*E$436/E$444)+($D$437*($C$6+$C169)*E$437/E$444)+($D$438*($C$6+$C169)*E$438/E$444)+($D$439*($C$6+$C169)*E$439/E$444)+($D$440*($C$6+$C169)*E$440/E$444)+($D$441*($C$6+$C169)*E$441/E$444)+($D$442*($C$6+$C169)*E$442/E$444)+($D$443*($C$6+$C169)*E$443/E$444))*E$444*12/240/12</f>
        <v>218762.98718750002</v>
      </c>
      <c r="E169" s="15">
        <f t="shared" si="16"/>
        <v>320177.96737499995</v>
      </c>
      <c r="F169" s="15">
        <f t="shared" si="16"/>
        <v>421340.04237500002</v>
      </c>
      <c r="G169" s="15">
        <f t="shared" si="16"/>
        <v>522502.11737499991</v>
      </c>
      <c r="H169" s="15">
        <f t="shared" si="16"/>
        <v>623664.19237499998</v>
      </c>
      <c r="I169" s="15">
        <f t="shared" si="16"/>
        <v>724826.26737500017</v>
      </c>
      <c r="J169" s="15">
        <f t="shared" si="16"/>
        <v>825988.34237500001</v>
      </c>
    </row>
    <row r="170" spans="3:10">
      <c r="C170" s="14">
        <f>노령연금!B168</f>
        <v>1880000</v>
      </c>
      <c r="D170" s="15">
        <f t="shared" si="16"/>
        <v>219303.61218750002</v>
      </c>
      <c r="E170" s="15">
        <f t="shared" si="16"/>
        <v>320969.21737499995</v>
      </c>
      <c r="F170" s="15">
        <f t="shared" si="16"/>
        <v>422381.29237500002</v>
      </c>
      <c r="G170" s="15">
        <f t="shared" si="16"/>
        <v>523793.36737499991</v>
      </c>
      <c r="H170" s="15">
        <f t="shared" si="16"/>
        <v>625205.44237499998</v>
      </c>
      <c r="I170" s="15">
        <f t="shared" si="16"/>
        <v>726617.51737500017</v>
      </c>
      <c r="J170" s="15">
        <f t="shared" si="16"/>
        <v>828029.59237500001</v>
      </c>
    </row>
    <row r="171" spans="3:10">
      <c r="C171" s="14">
        <f>노령연금!B169</f>
        <v>1890000</v>
      </c>
      <c r="D171" s="15">
        <f t="shared" si="16"/>
        <v>219844.23718750002</v>
      </c>
      <c r="E171" s="15">
        <f t="shared" si="16"/>
        <v>321760.46737499995</v>
      </c>
      <c r="F171" s="15">
        <f t="shared" si="16"/>
        <v>423422.54237500002</v>
      </c>
      <c r="G171" s="15">
        <f t="shared" si="16"/>
        <v>525084.61737499991</v>
      </c>
      <c r="H171" s="15">
        <f t="shared" si="16"/>
        <v>626746.69237499998</v>
      </c>
      <c r="I171" s="15">
        <f t="shared" si="16"/>
        <v>728408.76737499994</v>
      </c>
      <c r="J171" s="15">
        <f t="shared" si="16"/>
        <v>830070.84237500001</v>
      </c>
    </row>
    <row r="172" spans="3:10">
      <c r="C172" s="14">
        <f>노령연금!B170</f>
        <v>1900000</v>
      </c>
      <c r="D172" s="15">
        <f t="shared" si="16"/>
        <v>220384.86218750002</v>
      </c>
      <c r="E172" s="15">
        <f t="shared" si="16"/>
        <v>322551.71737499995</v>
      </c>
      <c r="F172" s="15">
        <f t="shared" si="16"/>
        <v>424463.79237500002</v>
      </c>
      <c r="G172" s="15">
        <f t="shared" si="16"/>
        <v>526375.86737499991</v>
      </c>
      <c r="H172" s="15">
        <f t="shared" si="16"/>
        <v>628287.94237499998</v>
      </c>
      <c r="I172" s="15">
        <f t="shared" si="16"/>
        <v>730200.01737499994</v>
      </c>
      <c r="J172" s="15">
        <f t="shared" si="16"/>
        <v>832112.09237500001</v>
      </c>
    </row>
    <row r="173" spans="3:10">
      <c r="C173" s="14">
        <f>노령연금!B171</f>
        <v>1910000</v>
      </c>
      <c r="D173" s="15">
        <f t="shared" si="16"/>
        <v>220925.48718750002</v>
      </c>
      <c r="E173" s="15">
        <f t="shared" si="16"/>
        <v>323342.96737499995</v>
      </c>
      <c r="F173" s="15">
        <f t="shared" si="16"/>
        <v>425505.04237500002</v>
      </c>
      <c r="G173" s="15">
        <f t="shared" si="16"/>
        <v>527667.11737499991</v>
      </c>
      <c r="H173" s="15">
        <f t="shared" si="16"/>
        <v>629829.19237499998</v>
      </c>
      <c r="I173" s="15">
        <f t="shared" si="16"/>
        <v>731991.26737499994</v>
      </c>
      <c r="J173" s="15">
        <f t="shared" si="16"/>
        <v>834153.34237500001</v>
      </c>
    </row>
    <row r="174" spans="3:10">
      <c r="C174" s="14">
        <f>노령연금!B172</f>
        <v>1920000</v>
      </c>
      <c r="D174" s="15">
        <f t="shared" si="16"/>
        <v>221466.11218750002</v>
      </c>
      <c r="E174" s="15">
        <f t="shared" si="16"/>
        <v>324134.21737499995</v>
      </c>
      <c r="F174" s="15">
        <f t="shared" si="16"/>
        <v>426546.29237500002</v>
      </c>
      <c r="G174" s="15">
        <f t="shared" si="16"/>
        <v>528958.36737499991</v>
      </c>
      <c r="H174" s="15">
        <f t="shared" si="16"/>
        <v>631370.44237499998</v>
      </c>
      <c r="I174" s="15">
        <f t="shared" si="16"/>
        <v>733782.51737499994</v>
      </c>
      <c r="J174" s="15">
        <f t="shared" si="16"/>
        <v>836194.59237500001</v>
      </c>
    </row>
    <row r="175" spans="3:10">
      <c r="C175" s="14">
        <f>노령연금!B173</f>
        <v>1930000</v>
      </c>
      <c r="D175" s="15">
        <f t="shared" si="16"/>
        <v>222006.73718750002</v>
      </c>
      <c r="E175" s="15">
        <f t="shared" si="16"/>
        <v>324925.46737499995</v>
      </c>
      <c r="F175" s="15">
        <f t="shared" si="16"/>
        <v>427587.54237500002</v>
      </c>
      <c r="G175" s="15">
        <f t="shared" si="16"/>
        <v>530249.61737499991</v>
      </c>
      <c r="H175" s="15">
        <f t="shared" si="16"/>
        <v>632911.69237499998</v>
      </c>
      <c r="I175" s="15">
        <f t="shared" si="16"/>
        <v>735573.76737499982</v>
      </c>
      <c r="J175" s="15">
        <f t="shared" si="16"/>
        <v>838235.84237500001</v>
      </c>
    </row>
    <row r="176" spans="3:10">
      <c r="C176" s="14">
        <f>노령연금!B174</f>
        <v>1940000</v>
      </c>
      <c r="D176" s="15">
        <f t="shared" si="16"/>
        <v>222547.36218750002</v>
      </c>
      <c r="E176" s="15">
        <f t="shared" si="16"/>
        <v>325716.71737499995</v>
      </c>
      <c r="F176" s="15">
        <f t="shared" si="16"/>
        <v>428628.79237500002</v>
      </c>
      <c r="G176" s="15">
        <f t="shared" si="16"/>
        <v>531540.86737499991</v>
      </c>
      <c r="H176" s="15">
        <f t="shared" si="16"/>
        <v>634452.94237499998</v>
      </c>
      <c r="I176" s="15">
        <f t="shared" si="16"/>
        <v>737365.01737500017</v>
      </c>
      <c r="J176" s="15">
        <f t="shared" si="16"/>
        <v>840277.09237500001</v>
      </c>
    </row>
    <row r="177" spans="3:10">
      <c r="C177" s="14">
        <f>노령연금!B175</f>
        <v>1950000</v>
      </c>
      <c r="D177" s="15">
        <f t="shared" si="16"/>
        <v>223087.98718750002</v>
      </c>
      <c r="E177" s="15">
        <f t="shared" si="16"/>
        <v>326507.96737499995</v>
      </c>
      <c r="F177" s="15">
        <f t="shared" si="16"/>
        <v>429670.04237500002</v>
      </c>
      <c r="G177" s="15">
        <f t="shared" si="16"/>
        <v>532832.11737499991</v>
      </c>
      <c r="H177" s="15">
        <f t="shared" si="16"/>
        <v>635994.19237499998</v>
      </c>
      <c r="I177" s="15">
        <f t="shared" si="16"/>
        <v>739156.26737500017</v>
      </c>
      <c r="J177" s="15">
        <f t="shared" si="16"/>
        <v>842318.34237500001</v>
      </c>
    </row>
    <row r="178" spans="3:10">
      <c r="C178" s="14">
        <f>노령연금!B176</f>
        <v>1960000</v>
      </c>
      <c r="D178" s="15">
        <f t="shared" si="16"/>
        <v>223628.61218750002</v>
      </c>
      <c r="E178" s="15">
        <f t="shared" si="16"/>
        <v>327299.21737499995</v>
      </c>
      <c r="F178" s="15">
        <f t="shared" si="16"/>
        <v>430711.29237500002</v>
      </c>
      <c r="G178" s="15">
        <f t="shared" si="16"/>
        <v>534123.36737499991</v>
      </c>
      <c r="H178" s="15">
        <f t="shared" si="16"/>
        <v>637535.44237499998</v>
      </c>
      <c r="I178" s="15">
        <f t="shared" si="16"/>
        <v>740947.51737499994</v>
      </c>
      <c r="J178" s="15">
        <f t="shared" si="16"/>
        <v>844359.59237500001</v>
      </c>
    </row>
    <row r="179" spans="3:10">
      <c r="C179" s="14">
        <f>노령연금!B177</f>
        <v>1970000</v>
      </c>
      <c r="D179" s="15">
        <f t="shared" ref="D179:J188" si="17">(($D$431*($C$6+$C179)*E$431/E$444)+($D$432*($C$6+$C179)*E$432/E$444)+($D$433*($C$6+$C179)*E$433/E$444)+($D$434*($C$6+$C179)*E$434/E$444)+($D$435*($C$6+$C179)*E$435/E$444)+($D$436*($C$6+$C179)*E$436/E$444)+($D$437*($C$6+$C179)*E$437/E$444)+($D$438*($C$6+$C179)*E$438/E$444)+($D$439*($C$6+$C179)*E$439/E$444)+($D$440*($C$6+$C179)*E$440/E$444)+($D$441*($C$6+$C179)*E$441/E$444)+($D$442*($C$6+$C179)*E$442/E$444)+($D$443*($C$6+$C179)*E$443/E$444))*E$444*12/240/12</f>
        <v>224169.23718750002</v>
      </c>
      <c r="E179" s="15">
        <f t="shared" si="17"/>
        <v>328090.46737499995</v>
      </c>
      <c r="F179" s="15">
        <f t="shared" si="17"/>
        <v>431752.54237500002</v>
      </c>
      <c r="G179" s="15">
        <f t="shared" si="17"/>
        <v>535414.61737499991</v>
      </c>
      <c r="H179" s="15">
        <f t="shared" si="17"/>
        <v>639076.69237499998</v>
      </c>
      <c r="I179" s="15">
        <f t="shared" si="17"/>
        <v>742738.76737499994</v>
      </c>
      <c r="J179" s="15">
        <f t="shared" si="17"/>
        <v>846400.84237500001</v>
      </c>
    </row>
    <row r="180" spans="3:10">
      <c r="C180" s="14">
        <f>노령연금!B178</f>
        <v>1980000</v>
      </c>
      <c r="D180" s="15">
        <f t="shared" si="17"/>
        <v>224709.86218750002</v>
      </c>
      <c r="E180" s="15">
        <f t="shared" si="17"/>
        <v>328881.71737499995</v>
      </c>
      <c r="F180" s="15">
        <f t="shared" si="17"/>
        <v>432793.79237500002</v>
      </c>
      <c r="G180" s="15">
        <f t="shared" si="17"/>
        <v>536705.86737499991</v>
      </c>
      <c r="H180" s="15">
        <f t="shared" si="17"/>
        <v>640617.94237499998</v>
      </c>
      <c r="I180" s="15">
        <f t="shared" si="17"/>
        <v>744530.01737499994</v>
      </c>
      <c r="J180" s="15">
        <f t="shared" si="17"/>
        <v>848442.09237500001</v>
      </c>
    </row>
    <row r="181" spans="3:10">
      <c r="C181" s="14">
        <f>노령연금!B179</f>
        <v>1990000</v>
      </c>
      <c r="D181" s="15">
        <f t="shared" si="17"/>
        <v>225250.48718750002</v>
      </c>
      <c r="E181" s="15">
        <f t="shared" si="17"/>
        <v>329672.96737499995</v>
      </c>
      <c r="F181" s="15">
        <f t="shared" si="17"/>
        <v>433835.04237500002</v>
      </c>
      <c r="G181" s="15">
        <f t="shared" si="17"/>
        <v>537997.11737499991</v>
      </c>
      <c r="H181" s="15">
        <f t="shared" si="17"/>
        <v>642159.19237499998</v>
      </c>
      <c r="I181" s="15">
        <f t="shared" si="17"/>
        <v>746321.26737499994</v>
      </c>
      <c r="J181" s="15">
        <f t="shared" si="17"/>
        <v>850483.34237500001</v>
      </c>
    </row>
    <row r="182" spans="3:10">
      <c r="C182" s="14">
        <f>노령연금!B180</f>
        <v>2000000</v>
      </c>
      <c r="D182" s="15">
        <f t="shared" si="17"/>
        <v>225791.11218750002</v>
      </c>
      <c r="E182" s="15">
        <f t="shared" si="17"/>
        <v>330464.21737499995</v>
      </c>
      <c r="F182" s="15">
        <f t="shared" si="17"/>
        <v>434876.29237500002</v>
      </c>
      <c r="G182" s="15">
        <f t="shared" si="17"/>
        <v>539288.36737499991</v>
      </c>
      <c r="H182" s="15">
        <f t="shared" si="17"/>
        <v>643700.44237499998</v>
      </c>
      <c r="I182" s="15">
        <f t="shared" si="17"/>
        <v>748112.51737499982</v>
      </c>
      <c r="J182" s="15">
        <f t="shared" si="17"/>
        <v>852524.59237500001</v>
      </c>
    </row>
    <row r="183" spans="3:10">
      <c r="C183" s="14">
        <f>노령연금!B181</f>
        <v>2010000</v>
      </c>
      <c r="D183" s="15">
        <f t="shared" si="17"/>
        <v>226331.73718750002</v>
      </c>
      <c r="E183" s="15">
        <f t="shared" si="17"/>
        <v>331255.46737499995</v>
      </c>
      <c r="F183" s="15">
        <f t="shared" si="17"/>
        <v>435917.54237500002</v>
      </c>
      <c r="G183" s="15">
        <f t="shared" si="17"/>
        <v>540579.61737499991</v>
      </c>
      <c r="H183" s="15">
        <f t="shared" si="17"/>
        <v>645241.69237499998</v>
      </c>
      <c r="I183" s="15">
        <f t="shared" si="17"/>
        <v>749903.76737499994</v>
      </c>
      <c r="J183" s="15">
        <f t="shared" si="17"/>
        <v>854565.84237500001</v>
      </c>
    </row>
    <row r="184" spans="3:10">
      <c r="C184" s="14">
        <f>노령연금!B182</f>
        <v>2020000</v>
      </c>
      <c r="D184" s="15">
        <f t="shared" si="17"/>
        <v>226872.36218750002</v>
      </c>
      <c r="E184" s="15">
        <f t="shared" si="17"/>
        <v>332046.71737499995</v>
      </c>
      <c r="F184" s="15">
        <f t="shared" si="17"/>
        <v>436958.79237500002</v>
      </c>
      <c r="G184" s="15">
        <f t="shared" si="17"/>
        <v>541870.86737499991</v>
      </c>
      <c r="H184" s="15">
        <f t="shared" si="17"/>
        <v>646782.94237499998</v>
      </c>
      <c r="I184" s="15">
        <f t="shared" si="17"/>
        <v>751695.01737499994</v>
      </c>
      <c r="J184" s="15">
        <f t="shared" si="17"/>
        <v>856607.09237500001</v>
      </c>
    </row>
    <row r="185" spans="3:10">
      <c r="C185" s="14">
        <f>노령연금!B183</f>
        <v>2030000</v>
      </c>
      <c r="D185" s="15">
        <f t="shared" si="17"/>
        <v>227412.98718750002</v>
      </c>
      <c r="E185" s="15">
        <f t="shared" si="17"/>
        <v>332837.96737499995</v>
      </c>
      <c r="F185" s="15">
        <f t="shared" si="17"/>
        <v>438000.04237500002</v>
      </c>
      <c r="G185" s="15">
        <f t="shared" si="17"/>
        <v>543162.11737499991</v>
      </c>
      <c r="H185" s="15">
        <f t="shared" si="17"/>
        <v>648324.19237499998</v>
      </c>
      <c r="I185" s="15">
        <f t="shared" si="17"/>
        <v>753486.26737499994</v>
      </c>
      <c r="J185" s="15">
        <f t="shared" si="17"/>
        <v>858648.34237500001</v>
      </c>
    </row>
    <row r="186" spans="3:10">
      <c r="C186" s="14">
        <f>노령연금!B184</f>
        <v>2040000</v>
      </c>
      <c r="D186" s="15">
        <f t="shared" si="17"/>
        <v>227953.61218750002</v>
      </c>
      <c r="E186" s="15">
        <f t="shared" si="17"/>
        <v>333629.21737499995</v>
      </c>
      <c r="F186" s="15">
        <f t="shared" si="17"/>
        <v>439041.29237500002</v>
      </c>
      <c r="G186" s="15">
        <f t="shared" si="17"/>
        <v>544453.36737499991</v>
      </c>
      <c r="H186" s="15">
        <f t="shared" si="17"/>
        <v>649865.44237499998</v>
      </c>
      <c r="I186" s="15">
        <f t="shared" si="17"/>
        <v>755277.51737499994</v>
      </c>
      <c r="J186" s="15">
        <f t="shared" si="17"/>
        <v>860689.59237500001</v>
      </c>
    </row>
    <row r="187" spans="3:10">
      <c r="C187" s="14">
        <f>노령연금!B185</f>
        <v>2050000</v>
      </c>
      <c r="D187" s="15">
        <f t="shared" si="17"/>
        <v>228494.23718750002</v>
      </c>
      <c r="E187" s="15">
        <f t="shared" si="17"/>
        <v>334420.46737499995</v>
      </c>
      <c r="F187" s="15">
        <f t="shared" si="17"/>
        <v>440082.54237500002</v>
      </c>
      <c r="G187" s="15">
        <f t="shared" si="17"/>
        <v>545744.61737499991</v>
      </c>
      <c r="H187" s="15">
        <f t="shared" si="17"/>
        <v>651406.69237499998</v>
      </c>
      <c r="I187" s="15">
        <f t="shared" si="17"/>
        <v>757068.76737499994</v>
      </c>
      <c r="J187" s="15">
        <f t="shared" si="17"/>
        <v>862730.84237500001</v>
      </c>
    </row>
    <row r="188" spans="3:10">
      <c r="C188" s="14">
        <f>노령연금!B186</f>
        <v>2060000</v>
      </c>
      <c r="D188" s="15">
        <f t="shared" si="17"/>
        <v>229034.86218750002</v>
      </c>
      <c r="E188" s="15">
        <f t="shared" si="17"/>
        <v>335211.71737499995</v>
      </c>
      <c r="F188" s="15">
        <f t="shared" si="17"/>
        <v>441123.79237500002</v>
      </c>
      <c r="G188" s="15">
        <f t="shared" si="17"/>
        <v>547035.86737499991</v>
      </c>
      <c r="H188" s="15">
        <f t="shared" si="17"/>
        <v>652947.94237499998</v>
      </c>
      <c r="I188" s="15">
        <f t="shared" si="17"/>
        <v>758860.01737499994</v>
      </c>
      <c r="J188" s="15">
        <f t="shared" si="17"/>
        <v>864772.09237500001</v>
      </c>
    </row>
    <row r="189" spans="3:10">
      <c r="C189" s="14">
        <f>노령연금!B187</f>
        <v>2070000</v>
      </c>
      <c r="D189" s="15">
        <f t="shared" ref="D189:J198" si="18">(($D$431*($C$6+$C189)*E$431/E$444)+($D$432*($C$6+$C189)*E$432/E$444)+($D$433*($C$6+$C189)*E$433/E$444)+($D$434*($C$6+$C189)*E$434/E$444)+($D$435*($C$6+$C189)*E$435/E$444)+($D$436*($C$6+$C189)*E$436/E$444)+($D$437*($C$6+$C189)*E$437/E$444)+($D$438*($C$6+$C189)*E$438/E$444)+($D$439*($C$6+$C189)*E$439/E$444)+($D$440*($C$6+$C189)*E$440/E$444)+($D$441*($C$6+$C189)*E$441/E$444)+($D$442*($C$6+$C189)*E$442/E$444)+($D$443*($C$6+$C189)*E$443/E$444))*E$444*12/240/12</f>
        <v>229575.48718750002</v>
      </c>
      <c r="E189" s="15">
        <f t="shared" si="18"/>
        <v>336002.96737499995</v>
      </c>
      <c r="F189" s="15">
        <f t="shared" si="18"/>
        <v>442165.04237500002</v>
      </c>
      <c r="G189" s="15">
        <f t="shared" si="18"/>
        <v>548327.11737499991</v>
      </c>
      <c r="H189" s="15">
        <f t="shared" si="18"/>
        <v>654489.19237499998</v>
      </c>
      <c r="I189" s="15">
        <f t="shared" si="18"/>
        <v>760651.26737499982</v>
      </c>
      <c r="J189" s="15">
        <f t="shared" si="18"/>
        <v>866813.34237500001</v>
      </c>
    </row>
    <row r="190" spans="3:10">
      <c r="C190" s="14">
        <f>노령연금!B188</f>
        <v>2080000</v>
      </c>
      <c r="D190" s="15">
        <f t="shared" si="18"/>
        <v>230116.11218750002</v>
      </c>
      <c r="E190" s="15">
        <f t="shared" si="18"/>
        <v>336794.21737499995</v>
      </c>
      <c r="F190" s="15">
        <f t="shared" si="18"/>
        <v>443206.29237500002</v>
      </c>
      <c r="G190" s="15">
        <f t="shared" si="18"/>
        <v>549618.36737499991</v>
      </c>
      <c r="H190" s="15">
        <f t="shared" si="18"/>
        <v>656030.44237499998</v>
      </c>
      <c r="I190" s="15">
        <f t="shared" si="18"/>
        <v>762442.51737499994</v>
      </c>
      <c r="J190" s="15">
        <f t="shared" si="18"/>
        <v>868854.59237500001</v>
      </c>
    </row>
    <row r="191" spans="3:10">
      <c r="C191" s="14">
        <f>노령연금!B189</f>
        <v>2090000</v>
      </c>
      <c r="D191" s="15">
        <f t="shared" si="18"/>
        <v>230656.73718750002</v>
      </c>
      <c r="E191" s="15">
        <f t="shared" si="18"/>
        <v>337585.46737499995</v>
      </c>
      <c r="F191" s="15">
        <f t="shared" si="18"/>
        <v>444247.54237500002</v>
      </c>
      <c r="G191" s="15">
        <f t="shared" si="18"/>
        <v>550909.61737499991</v>
      </c>
      <c r="H191" s="15">
        <f t="shared" si="18"/>
        <v>657571.69237499998</v>
      </c>
      <c r="I191" s="15">
        <f t="shared" si="18"/>
        <v>764233.76737499994</v>
      </c>
      <c r="J191" s="15">
        <f t="shared" si="18"/>
        <v>870895.84237500001</v>
      </c>
    </row>
    <row r="192" spans="3:10">
      <c r="C192" s="14">
        <f>노령연금!B190</f>
        <v>2100000</v>
      </c>
      <c r="D192" s="15">
        <f t="shared" si="18"/>
        <v>231197.36218750002</v>
      </c>
      <c r="E192" s="15">
        <f t="shared" si="18"/>
        <v>338376.71737499995</v>
      </c>
      <c r="F192" s="15">
        <f t="shared" si="18"/>
        <v>445288.79237500002</v>
      </c>
      <c r="G192" s="15">
        <f t="shared" si="18"/>
        <v>552200.86737499991</v>
      </c>
      <c r="H192" s="15">
        <f t="shared" si="18"/>
        <v>659112.94237499998</v>
      </c>
      <c r="I192" s="15">
        <f t="shared" si="18"/>
        <v>766025.01737499994</v>
      </c>
      <c r="J192" s="15">
        <f t="shared" si="18"/>
        <v>872937.09237500001</v>
      </c>
    </row>
    <row r="193" spans="3:10">
      <c r="C193" s="14">
        <f>노령연금!B191</f>
        <v>2110000</v>
      </c>
      <c r="D193" s="15">
        <f t="shared" si="18"/>
        <v>231737.98718750002</v>
      </c>
      <c r="E193" s="15">
        <f t="shared" si="18"/>
        <v>339167.96737499995</v>
      </c>
      <c r="F193" s="15">
        <f t="shared" si="18"/>
        <v>446330.04237500002</v>
      </c>
      <c r="G193" s="15">
        <f t="shared" si="18"/>
        <v>553492.11737499991</v>
      </c>
      <c r="H193" s="15">
        <f t="shared" si="18"/>
        <v>660654.19237499998</v>
      </c>
      <c r="I193" s="15">
        <f t="shared" si="18"/>
        <v>767816.26737499994</v>
      </c>
      <c r="J193" s="15">
        <f t="shared" si="18"/>
        <v>874978.34237500001</v>
      </c>
    </row>
    <row r="194" spans="3:10">
      <c r="C194" s="14">
        <f>노령연금!B192</f>
        <v>2120000</v>
      </c>
      <c r="D194" s="15">
        <f t="shared" si="18"/>
        <v>232278.61218750002</v>
      </c>
      <c r="E194" s="15">
        <f t="shared" si="18"/>
        <v>339959.21737499995</v>
      </c>
      <c r="F194" s="15">
        <f t="shared" si="18"/>
        <v>447371.29237500002</v>
      </c>
      <c r="G194" s="15">
        <f t="shared" si="18"/>
        <v>554783.36737499991</v>
      </c>
      <c r="H194" s="15">
        <f t="shared" si="18"/>
        <v>662195.44237499998</v>
      </c>
      <c r="I194" s="15">
        <f t="shared" si="18"/>
        <v>769607.51737499994</v>
      </c>
      <c r="J194" s="15">
        <f t="shared" si="18"/>
        <v>877019.59237500001</v>
      </c>
    </row>
    <row r="195" spans="3:10">
      <c r="C195" s="14">
        <f>노령연금!B193</f>
        <v>2130000</v>
      </c>
      <c r="D195" s="15">
        <f t="shared" si="18"/>
        <v>232819.23718750002</v>
      </c>
      <c r="E195" s="15">
        <f t="shared" si="18"/>
        <v>340750.46737499995</v>
      </c>
      <c r="F195" s="15">
        <f t="shared" si="18"/>
        <v>448412.54237500002</v>
      </c>
      <c r="G195" s="15">
        <f t="shared" si="18"/>
        <v>556074.61737499991</v>
      </c>
      <c r="H195" s="15">
        <f t="shared" si="18"/>
        <v>663736.69237499998</v>
      </c>
      <c r="I195" s="15">
        <f t="shared" si="18"/>
        <v>771398.76737499994</v>
      </c>
      <c r="J195" s="15">
        <f t="shared" si="18"/>
        <v>879060.84237500001</v>
      </c>
    </row>
    <row r="196" spans="3:10">
      <c r="C196" s="14">
        <f>노령연금!B194</f>
        <v>2140000</v>
      </c>
      <c r="D196" s="15">
        <f t="shared" si="18"/>
        <v>233359.86218750002</v>
      </c>
      <c r="E196" s="15">
        <f t="shared" si="18"/>
        <v>341541.71737499995</v>
      </c>
      <c r="F196" s="15">
        <f t="shared" si="18"/>
        <v>449453.79237500002</v>
      </c>
      <c r="G196" s="15">
        <f t="shared" si="18"/>
        <v>557365.86737499991</v>
      </c>
      <c r="H196" s="15">
        <f t="shared" si="18"/>
        <v>665277.94237499998</v>
      </c>
      <c r="I196" s="15">
        <f t="shared" si="18"/>
        <v>773190.01737499982</v>
      </c>
      <c r="J196" s="15">
        <f t="shared" si="18"/>
        <v>881102.09237500001</v>
      </c>
    </row>
    <row r="197" spans="3:10">
      <c r="C197" s="14">
        <f>노령연금!B195</f>
        <v>2150000</v>
      </c>
      <c r="D197" s="15">
        <f t="shared" si="18"/>
        <v>233900.48718750002</v>
      </c>
      <c r="E197" s="15">
        <f t="shared" si="18"/>
        <v>342332.96737499995</v>
      </c>
      <c r="F197" s="15">
        <f t="shared" si="18"/>
        <v>450495.04237500002</v>
      </c>
      <c r="G197" s="15">
        <f t="shared" si="18"/>
        <v>558657.11737499991</v>
      </c>
      <c r="H197" s="15">
        <f t="shared" si="18"/>
        <v>666819.19237499998</v>
      </c>
      <c r="I197" s="15">
        <f t="shared" si="18"/>
        <v>774981.26737499994</v>
      </c>
      <c r="J197" s="15">
        <f t="shared" si="18"/>
        <v>883143.34237500001</v>
      </c>
    </row>
    <row r="198" spans="3:10">
      <c r="C198" s="14">
        <f>노령연금!B196</f>
        <v>2160000</v>
      </c>
      <c r="D198" s="15">
        <f t="shared" si="18"/>
        <v>234441.11218750002</v>
      </c>
      <c r="E198" s="15">
        <f t="shared" si="18"/>
        <v>343124.21737499995</v>
      </c>
      <c r="F198" s="15">
        <f t="shared" si="18"/>
        <v>451536.29237500002</v>
      </c>
      <c r="G198" s="15">
        <f t="shared" si="18"/>
        <v>559948.36737500003</v>
      </c>
      <c r="H198" s="15">
        <f t="shared" si="18"/>
        <v>668360.44237499998</v>
      </c>
      <c r="I198" s="15">
        <f t="shared" si="18"/>
        <v>776772.51737499994</v>
      </c>
      <c r="J198" s="15">
        <f t="shared" si="18"/>
        <v>885184.59237500001</v>
      </c>
    </row>
    <row r="199" spans="3:10">
      <c r="C199" s="14">
        <f>노령연금!B197</f>
        <v>2170000</v>
      </c>
      <c r="D199" s="15">
        <f t="shared" ref="D199:J208" si="19">(($D$431*($C$6+$C199)*E$431/E$444)+($D$432*($C$6+$C199)*E$432/E$444)+($D$433*($C$6+$C199)*E$433/E$444)+($D$434*($C$6+$C199)*E$434/E$444)+($D$435*($C$6+$C199)*E$435/E$444)+($D$436*($C$6+$C199)*E$436/E$444)+($D$437*($C$6+$C199)*E$437/E$444)+($D$438*($C$6+$C199)*E$438/E$444)+($D$439*($C$6+$C199)*E$439/E$444)+($D$440*($C$6+$C199)*E$440/E$444)+($D$441*($C$6+$C199)*E$441/E$444)+($D$442*($C$6+$C199)*E$442/E$444)+($D$443*($C$6+$C199)*E$443/E$444))*E$444*12/240/12</f>
        <v>234981.73718750002</v>
      </c>
      <c r="E199" s="15">
        <f t="shared" si="19"/>
        <v>343915.46737499995</v>
      </c>
      <c r="F199" s="15">
        <f t="shared" si="19"/>
        <v>452577.54237500002</v>
      </c>
      <c r="G199" s="15">
        <f t="shared" si="19"/>
        <v>561239.61737500003</v>
      </c>
      <c r="H199" s="15">
        <f t="shared" si="19"/>
        <v>669901.69237499998</v>
      </c>
      <c r="I199" s="15">
        <f t="shared" si="19"/>
        <v>778563.76737499994</v>
      </c>
      <c r="J199" s="15">
        <f t="shared" si="19"/>
        <v>887225.84237500001</v>
      </c>
    </row>
    <row r="200" spans="3:10">
      <c r="C200" s="14">
        <f>노령연금!B198</f>
        <v>2180000</v>
      </c>
      <c r="D200" s="15">
        <f t="shared" si="19"/>
        <v>235522.36218750002</v>
      </c>
      <c r="E200" s="15">
        <f t="shared" si="19"/>
        <v>344706.71737499995</v>
      </c>
      <c r="F200" s="15">
        <f t="shared" si="19"/>
        <v>453618.79237500002</v>
      </c>
      <c r="G200" s="15">
        <f t="shared" si="19"/>
        <v>562530.86737500003</v>
      </c>
      <c r="H200" s="15">
        <f t="shared" si="19"/>
        <v>671442.94237499998</v>
      </c>
      <c r="I200" s="15">
        <f t="shared" si="19"/>
        <v>780355.01737499994</v>
      </c>
      <c r="J200" s="15">
        <f t="shared" si="19"/>
        <v>889267.09237500001</v>
      </c>
    </row>
    <row r="201" spans="3:10">
      <c r="C201" s="14">
        <f>노령연금!B199</f>
        <v>2190000</v>
      </c>
      <c r="D201" s="15">
        <f t="shared" si="19"/>
        <v>236062.98718750002</v>
      </c>
      <c r="E201" s="15">
        <f t="shared" si="19"/>
        <v>345497.96737499995</v>
      </c>
      <c r="F201" s="15">
        <f t="shared" si="19"/>
        <v>454660.04237500002</v>
      </c>
      <c r="G201" s="15">
        <f t="shared" si="19"/>
        <v>563822.11737500003</v>
      </c>
      <c r="H201" s="15">
        <f t="shared" si="19"/>
        <v>672984.19237499998</v>
      </c>
      <c r="I201" s="15">
        <f t="shared" si="19"/>
        <v>782146.26737499994</v>
      </c>
      <c r="J201" s="15">
        <f t="shared" si="19"/>
        <v>891308.34237500001</v>
      </c>
    </row>
    <row r="202" spans="3:10">
      <c r="C202" s="14">
        <f>노령연금!B200</f>
        <v>2200000</v>
      </c>
      <c r="D202" s="15">
        <f t="shared" si="19"/>
        <v>236603.61218750002</v>
      </c>
      <c r="E202" s="15">
        <f t="shared" si="19"/>
        <v>346289.21737499995</v>
      </c>
      <c r="F202" s="15">
        <f t="shared" si="19"/>
        <v>455701.29237500002</v>
      </c>
      <c r="G202" s="15">
        <f t="shared" si="19"/>
        <v>565113.36737500003</v>
      </c>
      <c r="H202" s="15">
        <f t="shared" si="19"/>
        <v>674525.44237499998</v>
      </c>
      <c r="I202" s="15">
        <f t="shared" si="19"/>
        <v>783937.51737499994</v>
      </c>
      <c r="J202" s="15">
        <f t="shared" si="19"/>
        <v>893349.59237500001</v>
      </c>
    </row>
    <row r="203" spans="3:10">
      <c r="C203" s="14">
        <f>노령연금!B201</f>
        <v>2210000</v>
      </c>
      <c r="D203" s="15">
        <f t="shared" si="19"/>
        <v>237144.23718750002</v>
      </c>
      <c r="E203" s="15">
        <f t="shared" si="19"/>
        <v>347080.46737499995</v>
      </c>
      <c r="F203" s="15">
        <f t="shared" si="19"/>
        <v>456742.54237500002</v>
      </c>
      <c r="G203" s="15">
        <f t="shared" si="19"/>
        <v>566404.61737500003</v>
      </c>
      <c r="H203" s="15">
        <f t="shared" si="19"/>
        <v>676066.69237499998</v>
      </c>
      <c r="I203" s="15">
        <f t="shared" si="19"/>
        <v>785728.76737499982</v>
      </c>
      <c r="J203" s="15">
        <f t="shared" si="19"/>
        <v>895390.84237500001</v>
      </c>
    </row>
    <row r="204" spans="3:10">
      <c r="C204" s="14">
        <f>노령연금!B202</f>
        <v>2220000</v>
      </c>
      <c r="D204" s="15">
        <f t="shared" si="19"/>
        <v>237684.86218750002</v>
      </c>
      <c r="E204" s="15">
        <f t="shared" si="19"/>
        <v>347871.71737499995</v>
      </c>
      <c r="F204" s="15">
        <f t="shared" si="19"/>
        <v>457783.79237500002</v>
      </c>
      <c r="G204" s="15">
        <f t="shared" si="19"/>
        <v>567695.86737500003</v>
      </c>
      <c r="H204" s="15">
        <f t="shared" si="19"/>
        <v>677607.94237499998</v>
      </c>
      <c r="I204" s="15">
        <f t="shared" si="19"/>
        <v>787520.01737499994</v>
      </c>
      <c r="J204" s="15">
        <f t="shared" si="19"/>
        <v>897432.09237500001</v>
      </c>
    </row>
    <row r="205" spans="3:10">
      <c r="C205" s="14">
        <f>노령연금!B203</f>
        <v>2230000</v>
      </c>
      <c r="D205" s="15">
        <f t="shared" si="19"/>
        <v>238225.48718750002</v>
      </c>
      <c r="E205" s="15">
        <f t="shared" si="19"/>
        <v>348662.96737499995</v>
      </c>
      <c r="F205" s="15">
        <f t="shared" si="19"/>
        <v>458825.04237500002</v>
      </c>
      <c r="G205" s="15">
        <f t="shared" si="19"/>
        <v>568987.11737500003</v>
      </c>
      <c r="H205" s="15">
        <f t="shared" si="19"/>
        <v>679149.19237499998</v>
      </c>
      <c r="I205" s="15">
        <f t="shared" si="19"/>
        <v>789311.26737499994</v>
      </c>
      <c r="J205" s="15">
        <f t="shared" si="19"/>
        <v>899473.34237500001</v>
      </c>
    </row>
    <row r="206" spans="3:10">
      <c r="C206" s="14">
        <f>노령연금!B204</f>
        <v>2240000</v>
      </c>
      <c r="D206" s="15">
        <f t="shared" si="19"/>
        <v>238766.11218750002</v>
      </c>
      <c r="E206" s="15">
        <f t="shared" si="19"/>
        <v>349454.21737499995</v>
      </c>
      <c r="F206" s="15">
        <f t="shared" si="19"/>
        <v>459866.29237500002</v>
      </c>
      <c r="G206" s="15">
        <f t="shared" si="19"/>
        <v>570278.36737500003</v>
      </c>
      <c r="H206" s="15">
        <f t="shared" si="19"/>
        <v>680690.44237499998</v>
      </c>
      <c r="I206" s="15">
        <f t="shared" si="19"/>
        <v>791102.51737499994</v>
      </c>
      <c r="J206" s="15">
        <f t="shared" si="19"/>
        <v>901514.59237500001</v>
      </c>
    </row>
    <row r="207" spans="3:10">
      <c r="C207" s="14">
        <f>노령연금!B205</f>
        <v>2250000</v>
      </c>
      <c r="D207" s="15">
        <f t="shared" si="19"/>
        <v>239306.73718750002</v>
      </c>
      <c r="E207" s="15">
        <f t="shared" si="19"/>
        <v>350245.46737500001</v>
      </c>
      <c r="F207" s="15">
        <f t="shared" si="19"/>
        <v>460907.54237500002</v>
      </c>
      <c r="G207" s="15">
        <f t="shared" si="19"/>
        <v>571569.61737500003</v>
      </c>
      <c r="H207" s="15">
        <f t="shared" si="19"/>
        <v>682231.69237499998</v>
      </c>
      <c r="I207" s="15">
        <f t="shared" si="19"/>
        <v>792893.76737499994</v>
      </c>
      <c r="J207" s="15">
        <f t="shared" si="19"/>
        <v>903555.84237500001</v>
      </c>
    </row>
    <row r="208" spans="3:10">
      <c r="C208" s="14">
        <f>노령연금!B206</f>
        <v>2260000</v>
      </c>
      <c r="D208" s="15">
        <f t="shared" si="19"/>
        <v>239847.36218750002</v>
      </c>
      <c r="E208" s="15">
        <f t="shared" si="19"/>
        <v>351036.71737500001</v>
      </c>
      <c r="F208" s="15">
        <f t="shared" si="19"/>
        <v>461948.79237500002</v>
      </c>
      <c r="G208" s="15">
        <f t="shared" si="19"/>
        <v>572860.86737500003</v>
      </c>
      <c r="H208" s="15">
        <f t="shared" si="19"/>
        <v>683772.94237499998</v>
      </c>
      <c r="I208" s="15">
        <f t="shared" si="19"/>
        <v>794685.01737499994</v>
      </c>
      <c r="J208" s="15">
        <f t="shared" si="19"/>
        <v>905597.09237500001</v>
      </c>
    </row>
    <row r="209" spans="3:10">
      <c r="C209" s="14">
        <f>노령연금!B207</f>
        <v>2270000</v>
      </c>
      <c r="D209" s="15">
        <f t="shared" ref="D209:J218" si="20">(($D$431*($C$6+$C209)*E$431/E$444)+($D$432*($C$6+$C209)*E$432/E$444)+($D$433*($C$6+$C209)*E$433/E$444)+($D$434*($C$6+$C209)*E$434/E$444)+($D$435*($C$6+$C209)*E$435/E$444)+($D$436*($C$6+$C209)*E$436/E$444)+($D$437*($C$6+$C209)*E$437/E$444)+($D$438*($C$6+$C209)*E$438/E$444)+($D$439*($C$6+$C209)*E$439/E$444)+($D$440*($C$6+$C209)*E$440/E$444)+($D$441*($C$6+$C209)*E$441/E$444)+($D$442*($C$6+$C209)*E$442/E$444)+($D$443*($C$6+$C209)*E$443/E$444))*E$444*12/240/12</f>
        <v>240387.98718750002</v>
      </c>
      <c r="E209" s="15">
        <f t="shared" si="20"/>
        <v>351827.96737500001</v>
      </c>
      <c r="F209" s="15">
        <f t="shared" si="20"/>
        <v>462990.04237500002</v>
      </c>
      <c r="G209" s="15">
        <f t="shared" si="20"/>
        <v>574152.11737500003</v>
      </c>
      <c r="H209" s="15">
        <f t="shared" si="20"/>
        <v>685314.19237499998</v>
      </c>
      <c r="I209" s="15">
        <f t="shared" si="20"/>
        <v>796476.26737499994</v>
      </c>
      <c r="J209" s="15">
        <f t="shared" si="20"/>
        <v>907638.34237500001</v>
      </c>
    </row>
    <row r="210" spans="3:10">
      <c r="C210" s="14">
        <f>노령연금!B208</f>
        <v>2280000</v>
      </c>
      <c r="D210" s="15">
        <f t="shared" si="20"/>
        <v>240928.61218750002</v>
      </c>
      <c r="E210" s="15">
        <f t="shared" si="20"/>
        <v>352619.21737500001</v>
      </c>
      <c r="F210" s="15">
        <f t="shared" si="20"/>
        <v>464031.29237500002</v>
      </c>
      <c r="G210" s="15">
        <f t="shared" si="20"/>
        <v>575443.36737500003</v>
      </c>
      <c r="H210" s="15">
        <f t="shared" si="20"/>
        <v>686855.44237499998</v>
      </c>
      <c r="I210" s="15">
        <f t="shared" si="20"/>
        <v>798267.51737499982</v>
      </c>
      <c r="J210" s="15">
        <f t="shared" si="20"/>
        <v>909679.59237500001</v>
      </c>
    </row>
    <row r="211" spans="3:10">
      <c r="C211" s="14">
        <f>노령연금!B209</f>
        <v>2290000</v>
      </c>
      <c r="D211" s="15">
        <f t="shared" si="20"/>
        <v>241469.23718750002</v>
      </c>
      <c r="E211" s="15">
        <f t="shared" si="20"/>
        <v>353410.46737500001</v>
      </c>
      <c r="F211" s="15">
        <f t="shared" si="20"/>
        <v>465072.54237500002</v>
      </c>
      <c r="G211" s="15">
        <f t="shared" si="20"/>
        <v>576734.61737500003</v>
      </c>
      <c r="H211" s="15">
        <f t="shared" si="20"/>
        <v>688396.69237499998</v>
      </c>
      <c r="I211" s="15">
        <f t="shared" si="20"/>
        <v>800058.76737499994</v>
      </c>
      <c r="J211" s="15">
        <f t="shared" si="20"/>
        <v>911720.84237500001</v>
      </c>
    </row>
    <row r="212" spans="3:10">
      <c r="C212" s="14">
        <f>노령연금!B210</f>
        <v>2300000</v>
      </c>
      <c r="D212" s="15">
        <f t="shared" si="20"/>
        <v>242009.86218750002</v>
      </c>
      <c r="E212" s="15">
        <f t="shared" si="20"/>
        <v>354201.71737500001</v>
      </c>
      <c r="F212" s="15">
        <f t="shared" si="20"/>
        <v>466113.79237500002</v>
      </c>
      <c r="G212" s="15">
        <f t="shared" si="20"/>
        <v>578025.86737500003</v>
      </c>
      <c r="H212" s="15">
        <f t="shared" si="20"/>
        <v>689937.94237499998</v>
      </c>
      <c r="I212" s="15">
        <f t="shared" si="20"/>
        <v>801850.01737499994</v>
      </c>
      <c r="J212" s="15">
        <f t="shared" si="20"/>
        <v>913762.09237500001</v>
      </c>
    </row>
    <row r="213" spans="3:10">
      <c r="C213" s="14">
        <f>노령연금!B211</f>
        <v>2310000</v>
      </c>
      <c r="D213" s="15">
        <f t="shared" si="20"/>
        <v>242550.48718750002</v>
      </c>
      <c r="E213" s="15">
        <f t="shared" si="20"/>
        <v>354992.96737500001</v>
      </c>
      <c r="F213" s="15">
        <f t="shared" si="20"/>
        <v>467155.04237500002</v>
      </c>
      <c r="G213" s="15">
        <f t="shared" si="20"/>
        <v>579317.11737500003</v>
      </c>
      <c r="H213" s="15">
        <f t="shared" si="20"/>
        <v>691479.19237499998</v>
      </c>
      <c r="I213" s="15">
        <f t="shared" si="20"/>
        <v>803641.26737499994</v>
      </c>
      <c r="J213" s="15">
        <f t="shared" si="20"/>
        <v>915803.34237500001</v>
      </c>
    </row>
    <row r="214" spans="3:10">
      <c r="C214" s="14">
        <f>노령연금!B212</f>
        <v>2320000</v>
      </c>
      <c r="D214" s="15">
        <f t="shared" si="20"/>
        <v>243091.11218750002</v>
      </c>
      <c r="E214" s="15">
        <f t="shared" si="20"/>
        <v>355784.21737500001</v>
      </c>
      <c r="F214" s="15">
        <f t="shared" si="20"/>
        <v>468196.29237500002</v>
      </c>
      <c r="G214" s="15">
        <f t="shared" si="20"/>
        <v>580608.36737500003</v>
      </c>
      <c r="H214" s="15">
        <f t="shared" si="20"/>
        <v>693020.44237499998</v>
      </c>
      <c r="I214" s="15">
        <f t="shared" si="20"/>
        <v>805432.51737499994</v>
      </c>
      <c r="J214" s="15">
        <f t="shared" si="20"/>
        <v>917844.59237500001</v>
      </c>
    </row>
    <row r="215" spans="3:10">
      <c r="C215" s="14">
        <f>노령연금!B213</f>
        <v>2330000</v>
      </c>
      <c r="D215" s="15">
        <f t="shared" si="20"/>
        <v>243631.73718750002</v>
      </c>
      <c r="E215" s="15">
        <f t="shared" si="20"/>
        <v>356575.46737500001</v>
      </c>
      <c r="F215" s="15">
        <f t="shared" si="20"/>
        <v>469237.54237500002</v>
      </c>
      <c r="G215" s="15">
        <f t="shared" si="20"/>
        <v>581899.61737500003</v>
      </c>
      <c r="H215" s="15">
        <f t="shared" si="20"/>
        <v>694561.69237499998</v>
      </c>
      <c r="I215" s="15">
        <f t="shared" si="20"/>
        <v>807223.76737499994</v>
      </c>
      <c r="J215" s="15">
        <f t="shared" si="20"/>
        <v>919885.84237500001</v>
      </c>
    </row>
    <row r="216" spans="3:10">
      <c r="C216" s="14">
        <f>노령연금!B214</f>
        <v>2340000</v>
      </c>
      <c r="D216" s="15">
        <f t="shared" si="20"/>
        <v>244172.36218750002</v>
      </c>
      <c r="E216" s="15">
        <f t="shared" si="20"/>
        <v>357366.71737500001</v>
      </c>
      <c r="F216" s="15">
        <f t="shared" si="20"/>
        <v>470278.79237500002</v>
      </c>
      <c r="G216" s="15">
        <f t="shared" si="20"/>
        <v>583190.86737500003</v>
      </c>
      <c r="H216" s="15">
        <f t="shared" si="20"/>
        <v>696102.94237499998</v>
      </c>
      <c r="I216" s="15">
        <f t="shared" si="20"/>
        <v>809015.01737499994</v>
      </c>
      <c r="J216" s="15">
        <f t="shared" si="20"/>
        <v>921927.09237500001</v>
      </c>
    </row>
    <row r="217" spans="3:10">
      <c r="C217" s="14">
        <f>노령연금!B215</f>
        <v>2350000</v>
      </c>
      <c r="D217" s="15">
        <f t="shared" si="20"/>
        <v>244712.98718750002</v>
      </c>
      <c r="E217" s="15">
        <f t="shared" si="20"/>
        <v>358157.96737500001</v>
      </c>
      <c r="F217" s="15">
        <f t="shared" si="20"/>
        <v>471320.04237500002</v>
      </c>
      <c r="G217" s="15">
        <f t="shared" si="20"/>
        <v>584482.11737500003</v>
      </c>
      <c r="H217" s="15">
        <f t="shared" si="20"/>
        <v>697644.19237499998</v>
      </c>
      <c r="I217" s="15">
        <f t="shared" si="20"/>
        <v>810806.26737499982</v>
      </c>
      <c r="J217" s="15">
        <f t="shared" si="20"/>
        <v>923968.34237500001</v>
      </c>
    </row>
    <row r="218" spans="3:10">
      <c r="C218" s="14">
        <f>노령연금!B216</f>
        <v>2360000</v>
      </c>
      <c r="D218" s="15">
        <f t="shared" si="20"/>
        <v>245253.61218750002</v>
      </c>
      <c r="E218" s="15">
        <f t="shared" si="20"/>
        <v>358949.21737500001</v>
      </c>
      <c r="F218" s="15">
        <f t="shared" si="20"/>
        <v>472361.29237500002</v>
      </c>
      <c r="G218" s="15">
        <f t="shared" si="20"/>
        <v>585773.36737500003</v>
      </c>
      <c r="H218" s="15">
        <f t="shared" si="20"/>
        <v>699185.44237499998</v>
      </c>
      <c r="I218" s="15">
        <f t="shared" si="20"/>
        <v>812597.51737499994</v>
      </c>
      <c r="J218" s="15">
        <f t="shared" si="20"/>
        <v>926009.59237500001</v>
      </c>
    </row>
    <row r="219" spans="3:10">
      <c r="C219" s="14">
        <f>노령연금!B217</f>
        <v>2370000</v>
      </c>
      <c r="D219" s="15">
        <f t="shared" ref="D219:J228" si="21">(($D$431*($C$6+$C219)*E$431/E$444)+($D$432*($C$6+$C219)*E$432/E$444)+($D$433*($C$6+$C219)*E$433/E$444)+($D$434*($C$6+$C219)*E$434/E$444)+($D$435*($C$6+$C219)*E$435/E$444)+($D$436*($C$6+$C219)*E$436/E$444)+($D$437*($C$6+$C219)*E$437/E$444)+($D$438*($C$6+$C219)*E$438/E$444)+($D$439*($C$6+$C219)*E$439/E$444)+($D$440*($C$6+$C219)*E$440/E$444)+($D$441*($C$6+$C219)*E$441/E$444)+($D$442*($C$6+$C219)*E$442/E$444)+($D$443*($C$6+$C219)*E$443/E$444))*E$444*12/240/12</f>
        <v>245794.23718750002</v>
      </c>
      <c r="E219" s="15">
        <f t="shared" si="21"/>
        <v>359740.46737500001</v>
      </c>
      <c r="F219" s="15">
        <f t="shared" si="21"/>
        <v>473402.54237500002</v>
      </c>
      <c r="G219" s="15">
        <f t="shared" si="21"/>
        <v>587064.61737500003</v>
      </c>
      <c r="H219" s="15">
        <f t="shared" si="21"/>
        <v>700726.69237499998</v>
      </c>
      <c r="I219" s="15">
        <f t="shared" si="21"/>
        <v>814388.76737499994</v>
      </c>
      <c r="J219" s="15">
        <f t="shared" si="21"/>
        <v>928050.84237500001</v>
      </c>
    </row>
    <row r="220" spans="3:10">
      <c r="C220" s="14">
        <f>노령연금!B218</f>
        <v>2380000</v>
      </c>
      <c r="D220" s="15">
        <f t="shared" si="21"/>
        <v>246334.86218750002</v>
      </c>
      <c r="E220" s="15">
        <f t="shared" si="21"/>
        <v>360531.71737500001</v>
      </c>
      <c r="F220" s="15">
        <f t="shared" si="21"/>
        <v>474443.79237500002</v>
      </c>
      <c r="G220" s="15">
        <f t="shared" si="21"/>
        <v>588355.86737500003</v>
      </c>
      <c r="H220" s="15">
        <f t="shared" si="21"/>
        <v>702267.94237499998</v>
      </c>
      <c r="I220" s="15">
        <f t="shared" si="21"/>
        <v>816180.01737499994</v>
      </c>
      <c r="J220" s="15">
        <f t="shared" si="21"/>
        <v>930092.09237500001</v>
      </c>
    </row>
    <row r="221" spans="3:10">
      <c r="C221" s="14">
        <f>노령연금!B219</f>
        <v>2390000</v>
      </c>
      <c r="D221" s="15">
        <f t="shared" si="21"/>
        <v>246875.48718750002</v>
      </c>
      <c r="E221" s="15">
        <f t="shared" si="21"/>
        <v>361322.96737500001</v>
      </c>
      <c r="F221" s="15">
        <f t="shared" si="21"/>
        <v>475485.04237500002</v>
      </c>
      <c r="G221" s="15">
        <f t="shared" si="21"/>
        <v>589647.11737500003</v>
      </c>
      <c r="H221" s="15">
        <f t="shared" si="21"/>
        <v>703809.19237499998</v>
      </c>
      <c r="I221" s="15">
        <f t="shared" si="21"/>
        <v>817971.26737499994</v>
      </c>
      <c r="J221" s="15">
        <f t="shared" si="21"/>
        <v>932133.34237500001</v>
      </c>
    </row>
    <row r="222" spans="3:10">
      <c r="C222" s="14">
        <f>노령연금!B220</f>
        <v>2400000</v>
      </c>
      <c r="D222" s="15">
        <f t="shared" si="21"/>
        <v>247416.11218750002</v>
      </c>
      <c r="E222" s="15">
        <f t="shared" si="21"/>
        <v>362114.21737500001</v>
      </c>
      <c r="F222" s="15">
        <f t="shared" si="21"/>
        <v>476526.29237500002</v>
      </c>
      <c r="G222" s="15">
        <f t="shared" si="21"/>
        <v>590938.36737500003</v>
      </c>
      <c r="H222" s="15">
        <f t="shared" si="21"/>
        <v>705350.44237499998</v>
      </c>
      <c r="I222" s="15">
        <f t="shared" si="21"/>
        <v>819762.51737499994</v>
      </c>
      <c r="J222" s="15">
        <f t="shared" si="21"/>
        <v>934174.59237500001</v>
      </c>
    </row>
    <row r="223" spans="3:10">
      <c r="C223" s="14">
        <f>노령연금!B221</f>
        <v>2410000</v>
      </c>
      <c r="D223" s="15">
        <f t="shared" si="21"/>
        <v>247956.73718750002</v>
      </c>
      <c r="E223" s="15">
        <f t="shared" si="21"/>
        <v>362905.46737500001</v>
      </c>
      <c r="F223" s="15">
        <f t="shared" si="21"/>
        <v>477567.54237500002</v>
      </c>
      <c r="G223" s="15">
        <f t="shared" si="21"/>
        <v>592229.61737500003</v>
      </c>
      <c r="H223" s="15">
        <f t="shared" si="21"/>
        <v>706891.69237499998</v>
      </c>
      <c r="I223" s="15">
        <f t="shared" si="21"/>
        <v>821553.76737499994</v>
      </c>
      <c r="J223" s="15">
        <f t="shared" si="21"/>
        <v>936215.84237500001</v>
      </c>
    </row>
    <row r="224" spans="3:10">
      <c r="C224" s="14">
        <f>노령연금!B222</f>
        <v>2420000</v>
      </c>
      <c r="D224" s="15">
        <f t="shared" si="21"/>
        <v>248497.36218750002</v>
      </c>
      <c r="E224" s="15">
        <f t="shared" si="21"/>
        <v>363696.71737500001</v>
      </c>
      <c r="F224" s="15">
        <f t="shared" si="21"/>
        <v>478608.79237500002</v>
      </c>
      <c r="G224" s="15">
        <f t="shared" si="21"/>
        <v>593520.86737500003</v>
      </c>
      <c r="H224" s="15">
        <f t="shared" si="21"/>
        <v>708432.94237499998</v>
      </c>
      <c r="I224" s="15">
        <f t="shared" si="21"/>
        <v>823345.01737499982</v>
      </c>
      <c r="J224" s="15">
        <f t="shared" si="21"/>
        <v>938257.09237500001</v>
      </c>
    </row>
    <row r="225" spans="3:10">
      <c r="C225" s="14">
        <f>노령연금!B223</f>
        <v>2430000</v>
      </c>
      <c r="D225" s="15">
        <f t="shared" si="21"/>
        <v>249037.98718750002</v>
      </c>
      <c r="E225" s="15">
        <f t="shared" si="21"/>
        <v>364487.96737500001</v>
      </c>
      <c r="F225" s="15">
        <f t="shared" si="21"/>
        <v>479650.04237500002</v>
      </c>
      <c r="G225" s="15">
        <f t="shared" si="21"/>
        <v>594812.11737500003</v>
      </c>
      <c r="H225" s="15">
        <f t="shared" si="21"/>
        <v>709974.19237499998</v>
      </c>
      <c r="I225" s="15">
        <f t="shared" si="21"/>
        <v>825136.26737499994</v>
      </c>
      <c r="J225" s="15">
        <f t="shared" si="21"/>
        <v>940298.34237500001</v>
      </c>
    </row>
    <row r="226" spans="3:10">
      <c r="C226" s="14">
        <f>노령연금!B224</f>
        <v>2440000</v>
      </c>
      <c r="D226" s="15">
        <f t="shared" si="21"/>
        <v>249578.61218750002</v>
      </c>
      <c r="E226" s="15">
        <f t="shared" si="21"/>
        <v>365279.21737500001</v>
      </c>
      <c r="F226" s="15">
        <f t="shared" si="21"/>
        <v>480691.29237500002</v>
      </c>
      <c r="G226" s="15">
        <f t="shared" si="21"/>
        <v>596103.36737500003</v>
      </c>
      <c r="H226" s="15">
        <f t="shared" si="21"/>
        <v>711515.44237499998</v>
      </c>
      <c r="I226" s="15">
        <f t="shared" si="21"/>
        <v>826927.51737499994</v>
      </c>
      <c r="J226" s="15">
        <f t="shared" si="21"/>
        <v>942339.59237500001</v>
      </c>
    </row>
    <row r="227" spans="3:10">
      <c r="C227" s="14">
        <f>노령연금!B225</f>
        <v>2450000</v>
      </c>
      <c r="D227" s="15">
        <f t="shared" si="21"/>
        <v>250119.23718750002</v>
      </c>
      <c r="E227" s="15">
        <f t="shared" si="21"/>
        <v>366070.46737500001</v>
      </c>
      <c r="F227" s="15">
        <f t="shared" si="21"/>
        <v>481732.54237500002</v>
      </c>
      <c r="G227" s="15">
        <f t="shared" si="21"/>
        <v>597394.61737500003</v>
      </c>
      <c r="H227" s="15">
        <f t="shared" si="21"/>
        <v>713056.69237499998</v>
      </c>
      <c r="I227" s="15">
        <f t="shared" si="21"/>
        <v>828718.76737499994</v>
      </c>
      <c r="J227" s="15">
        <f t="shared" si="21"/>
        <v>944380.84237500001</v>
      </c>
    </row>
    <row r="228" spans="3:10">
      <c r="C228" s="14">
        <f>노령연금!B226</f>
        <v>2460000</v>
      </c>
      <c r="D228" s="15">
        <f t="shared" si="21"/>
        <v>250659.86218750002</v>
      </c>
      <c r="E228" s="15">
        <f t="shared" si="21"/>
        <v>366861.71737500001</v>
      </c>
      <c r="F228" s="15">
        <f t="shared" si="21"/>
        <v>482773.79237500002</v>
      </c>
      <c r="G228" s="15">
        <f t="shared" si="21"/>
        <v>598685.86737500003</v>
      </c>
      <c r="H228" s="15">
        <f t="shared" si="21"/>
        <v>714597.94237499998</v>
      </c>
      <c r="I228" s="15">
        <f t="shared" si="21"/>
        <v>830510.01737499994</v>
      </c>
      <c r="J228" s="15">
        <f t="shared" si="21"/>
        <v>946422.09237500001</v>
      </c>
    </row>
    <row r="229" spans="3:10">
      <c r="C229" s="14">
        <f>노령연금!B227</f>
        <v>2470000</v>
      </c>
      <c r="D229" s="15">
        <f t="shared" ref="D229:J238" si="22">(($D$431*($C$6+$C229)*E$431/E$444)+($D$432*($C$6+$C229)*E$432/E$444)+($D$433*($C$6+$C229)*E$433/E$444)+($D$434*($C$6+$C229)*E$434/E$444)+($D$435*($C$6+$C229)*E$435/E$444)+($D$436*($C$6+$C229)*E$436/E$444)+($D$437*($C$6+$C229)*E$437/E$444)+($D$438*($C$6+$C229)*E$438/E$444)+($D$439*($C$6+$C229)*E$439/E$444)+($D$440*($C$6+$C229)*E$440/E$444)+($D$441*($C$6+$C229)*E$441/E$444)+($D$442*($C$6+$C229)*E$442/E$444)+($D$443*($C$6+$C229)*E$443/E$444))*E$444*12/240/12</f>
        <v>251200.48718750002</v>
      </c>
      <c r="E229" s="15">
        <f t="shared" si="22"/>
        <v>367652.96737500001</v>
      </c>
      <c r="F229" s="15">
        <f t="shared" si="22"/>
        <v>483815.04237500002</v>
      </c>
      <c r="G229" s="15">
        <f t="shared" si="22"/>
        <v>599977.11737500003</v>
      </c>
      <c r="H229" s="15">
        <f t="shared" si="22"/>
        <v>716139.19237499998</v>
      </c>
      <c r="I229" s="15">
        <f t="shared" si="22"/>
        <v>832301.26737499994</v>
      </c>
      <c r="J229" s="15">
        <f t="shared" si="22"/>
        <v>948463.34237500001</v>
      </c>
    </row>
    <row r="230" spans="3:10">
      <c r="C230" s="14">
        <f>노령연금!B228</f>
        <v>2480000</v>
      </c>
      <c r="D230" s="15">
        <f t="shared" si="22"/>
        <v>251741.11218750002</v>
      </c>
      <c r="E230" s="15">
        <f t="shared" si="22"/>
        <v>368444.21737500001</v>
      </c>
      <c r="F230" s="15">
        <f t="shared" si="22"/>
        <v>484856.29237500002</v>
      </c>
      <c r="G230" s="15">
        <f t="shared" si="22"/>
        <v>601268.36737500003</v>
      </c>
      <c r="H230" s="15">
        <f t="shared" si="22"/>
        <v>717680.44237499998</v>
      </c>
      <c r="I230" s="15">
        <f t="shared" si="22"/>
        <v>834092.51737499994</v>
      </c>
      <c r="J230" s="15">
        <f t="shared" si="22"/>
        <v>950504.59237500001</v>
      </c>
    </row>
    <row r="231" spans="3:10">
      <c r="C231" s="14">
        <f>노령연금!B229</f>
        <v>2490000</v>
      </c>
      <c r="D231" s="15">
        <f t="shared" si="22"/>
        <v>252281.73718750002</v>
      </c>
      <c r="E231" s="15">
        <f t="shared" si="22"/>
        <v>369235.46737500001</v>
      </c>
      <c r="F231" s="15">
        <f t="shared" si="22"/>
        <v>485897.54237500002</v>
      </c>
      <c r="G231" s="15">
        <f t="shared" si="22"/>
        <v>602559.61737500003</v>
      </c>
      <c r="H231" s="15">
        <f t="shared" si="22"/>
        <v>719221.69237499998</v>
      </c>
      <c r="I231" s="15">
        <f t="shared" si="22"/>
        <v>835883.76737499994</v>
      </c>
      <c r="J231" s="15">
        <f t="shared" si="22"/>
        <v>952545.84237500001</v>
      </c>
    </row>
    <row r="232" spans="3:10">
      <c r="C232" s="14">
        <f>노령연금!B230</f>
        <v>2500000</v>
      </c>
      <c r="D232" s="15">
        <f t="shared" si="22"/>
        <v>252822.36218750002</v>
      </c>
      <c r="E232" s="15">
        <f t="shared" si="22"/>
        <v>370026.71737500001</v>
      </c>
      <c r="F232" s="15">
        <f t="shared" si="22"/>
        <v>486938.79237500002</v>
      </c>
      <c r="G232" s="15">
        <f t="shared" si="22"/>
        <v>603850.86737500003</v>
      </c>
      <c r="H232" s="15">
        <f t="shared" si="22"/>
        <v>720762.94237499998</v>
      </c>
      <c r="I232" s="15">
        <f t="shared" si="22"/>
        <v>837675.01737499982</v>
      </c>
      <c r="J232" s="15">
        <f t="shared" si="22"/>
        <v>954587.09237500001</v>
      </c>
    </row>
    <row r="233" spans="3:10">
      <c r="C233" s="14">
        <f>노령연금!B231</f>
        <v>2510000</v>
      </c>
      <c r="D233" s="15">
        <f t="shared" si="22"/>
        <v>253362.98718750002</v>
      </c>
      <c r="E233" s="15">
        <f t="shared" si="22"/>
        <v>370817.96737500001</v>
      </c>
      <c r="F233" s="15">
        <f t="shared" si="22"/>
        <v>487980.04237500002</v>
      </c>
      <c r="G233" s="15">
        <f t="shared" si="22"/>
        <v>605142.11737500003</v>
      </c>
      <c r="H233" s="15">
        <f t="shared" si="22"/>
        <v>722304.19237499998</v>
      </c>
      <c r="I233" s="15">
        <f t="shared" si="22"/>
        <v>839466.26737499994</v>
      </c>
      <c r="J233" s="15">
        <f t="shared" si="22"/>
        <v>956628.34237500001</v>
      </c>
    </row>
    <row r="234" spans="3:10">
      <c r="C234" s="14">
        <f>노령연금!B232</f>
        <v>2520000</v>
      </c>
      <c r="D234" s="15">
        <f t="shared" si="22"/>
        <v>253903.61218750002</v>
      </c>
      <c r="E234" s="15">
        <f t="shared" si="22"/>
        <v>371609.21737500001</v>
      </c>
      <c r="F234" s="15">
        <f t="shared" si="22"/>
        <v>489021.29237500002</v>
      </c>
      <c r="G234" s="15">
        <f t="shared" si="22"/>
        <v>606433.36737500003</v>
      </c>
      <c r="H234" s="15">
        <f t="shared" si="22"/>
        <v>723845.44237499998</v>
      </c>
      <c r="I234" s="15">
        <f t="shared" si="22"/>
        <v>841257.51737499994</v>
      </c>
      <c r="J234" s="15">
        <f t="shared" si="22"/>
        <v>958669.59237500001</v>
      </c>
    </row>
    <row r="235" spans="3:10">
      <c r="C235" s="14">
        <f>노령연금!B233</f>
        <v>2530000</v>
      </c>
      <c r="D235" s="15">
        <f t="shared" si="22"/>
        <v>254444.23718750002</v>
      </c>
      <c r="E235" s="15">
        <f t="shared" si="22"/>
        <v>372400.46737500001</v>
      </c>
      <c r="F235" s="15">
        <f t="shared" si="22"/>
        <v>490062.54237500002</v>
      </c>
      <c r="G235" s="15">
        <f t="shared" si="22"/>
        <v>607724.61737500003</v>
      </c>
      <c r="H235" s="15">
        <f t="shared" si="22"/>
        <v>725386.69237499998</v>
      </c>
      <c r="I235" s="15">
        <f t="shared" si="22"/>
        <v>843048.76737499994</v>
      </c>
      <c r="J235" s="15">
        <f t="shared" si="22"/>
        <v>960710.84237500001</v>
      </c>
    </row>
    <row r="236" spans="3:10">
      <c r="C236" s="14">
        <f>노령연금!B234</f>
        <v>2540000</v>
      </c>
      <c r="D236" s="15">
        <f t="shared" si="22"/>
        <v>254984.86218750002</v>
      </c>
      <c r="E236" s="15">
        <f t="shared" si="22"/>
        <v>373191.71737500001</v>
      </c>
      <c r="F236" s="15">
        <f t="shared" si="22"/>
        <v>491103.79237500002</v>
      </c>
      <c r="G236" s="15">
        <f t="shared" si="22"/>
        <v>609015.86737500003</v>
      </c>
      <c r="H236" s="15">
        <f t="shared" si="22"/>
        <v>726927.94237499998</v>
      </c>
      <c r="I236" s="15">
        <f t="shared" si="22"/>
        <v>844840.01737499982</v>
      </c>
      <c r="J236" s="15">
        <f t="shared" si="22"/>
        <v>962752.09237500001</v>
      </c>
    </row>
    <row r="237" spans="3:10">
      <c r="C237" s="14">
        <f>노령연금!B235</f>
        <v>2550000</v>
      </c>
      <c r="D237" s="15">
        <f t="shared" si="22"/>
        <v>255525.48718750002</v>
      </c>
      <c r="E237" s="15">
        <f t="shared" si="22"/>
        <v>373982.96737500001</v>
      </c>
      <c r="F237" s="15">
        <f t="shared" si="22"/>
        <v>492145.04237500002</v>
      </c>
      <c r="G237" s="15">
        <f t="shared" si="22"/>
        <v>610307.11737500003</v>
      </c>
      <c r="H237" s="15">
        <f t="shared" si="22"/>
        <v>728469.19237499998</v>
      </c>
      <c r="I237" s="15">
        <f t="shared" si="22"/>
        <v>846631.26737499994</v>
      </c>
      <c r="J237" s="15">
        <f t="shared" si="22"/>
        <v>964793.34237500001</v>
      </c>
    </row>
    <row r="238" spans="3:10">
      <c r="C238" s="14">
        <f>노령연금!B236</f>
        <v>2560000</v>
      </c>
      <c r="D238" s="15">
        <f t="shared" si="22"/>
        <v>256066.11218750002</v>
      </c>
      <c r="E238" s="15">
        <f t="shared" si="22"/>
        <v>374774.21737500001</v>
      </c>
      <c r="F238" s="15">
        <f t="shared" si="22"/>
        <v>493186.29237500002</v>
      </c>
      <c r="G238" s="15">
        <f t="shared" si="22"/>
        <v>611598.36737500003</v>
      </c>
      <c r="H238" s="15">
        <f t="shared" si="22"/>
        <v>730010.44237499998</v>
      </c>
      <c r="I238" s="15">
        <f t="shared" si="22"/>
        <v>848422.51737499994</v>
      </c>
      <c r="J238" s="15">
        <f t="shared" si="22"/>
        <v>966834.59237500001</v>
      </c>
    </row>
    <row r="239" spans="3:10">
      <c r="C239" s="14">
        <f>노령연금!B237</f>
        <v>2570000</v>
      </c>
      <c r="D239" s="15">
        <f t="shared" ref="D239:J248" si="23">(($D$431*($C$6+$C239)*E$431/E$444)+($D$432*($C$6+$C239)*E$432/E$444)+($D$433*($C$6+$C239)*E$433/E$444)+($D$434*($C$6+$C239)*E$434/E$444)+($D$435*($C$6+$C239)*E$435/E$444)+($D$436*($C$6+$C239)*E$436/E$444)+($D$437*($C$6+$C239)*E$437/E$444)+($D$438*($C$6+$C239)*E$438/E$444)+($D$439*($C$6+$C239)*E$439/E$444)+($D$440*($C$6+$C239)*E$440/E$444)+($D$441*($C$6+$C239)*E$441/E$444)+($D$442*($C$6+$C239)*E$442/E$444)+($D$443*($C$6+$C239)*E$443/E$444))*E$444*12/240/12</f>
        <v>256606.73718750002</v>
      </c>
      <c r="E239" s="15">
        <f t="shared" si="23"/>
        <v>375565.46737500001</v>
      </c>
      <c r="F239" s="15">
        <f t="shared" si="23"/>
        <v>494227.54237500002</v>
      </c>
      <c r="G239" s="15">
        <f t="shared" si="23"/>
        <v>612889.61737500003</v>
      </c>
      <c r="H239" s="15">
        <f t="shared" si="23"/>
        <v>731551.69237499998</v>
      </c>
      <c r="I239" s="15">
        <f t="shared" si="23"/>
        <v>850213.76737499982</v>
      </c>
      <c r="J239" s="15">
        <f t="shared" si="23"/>
        <v>968875.84237500001</v>
      </c>
    </row>
    <row r="240" spans="3:10">
      <c r="C240" s="14">
        <f>노령연금!B238</f>
        <v>2580000</v>
      </c>
      <c r="D240" s="15">
        <f t="shared" si="23"/>
        <v>257147.36218750002</v>
      </c>
      <c r="E240" s="15">
        <f t="shared" si="23"/>
        <v>376356.71737500001</v>
      </c>
      <c r="F240" s="15">
        <f t="shared" si="23"/>
        <v>495268.79237500002</v>
      </c>
      <c r="G240" s="15">
        <f t="shared" si="23"/>
        <v>614180.86737500003</v>
      </c>
      <c r="H240" s="15">
        <f t="shared" si="23"/>
        <v>733092.94237499998</v>
      </c>
      <c r="I240" s="15">
        <f t="shared" si="23"/>
        <v>852005.01737499994</v>
      </c>
      <c r="J240" s="15">
        <f t="shared" si="23"/>
        <v>970917.09237500001</v>
      </c>
    </row>
    <row r="241" spans="3:10">
      <c r="C241" s="14">
        <f>노령연금!B239</f>
        <v>2590000</v>
      </c>
      <c r="D241" s="15">
        <f t="shared" si="23"/>
        <v>257687.98718750002</v>
      </c>
      <c r="E241" s="15">
        <f t="shared" si="23"/>
        <v>377147.96737500001</v>
      </c>
      <c r="F241" s="15">
        <f t="shared" si="23"/>
        <v>496310.04237500002</v>
      </c>
      <c r="G241" s="15">
        <f t="shared" si="23"/>
        <v>615472.11737500003</v>
      </c>
      <c r="H241" s="15">
        <f t="shared" si="23"/>
        <v>734634.19237499998</v>
      </c>
      <c r="I241" s="15">
        <f t="shared" si="23"/>
        <v>853796.26737499994</v>
      </c>
      <c r="J241" s="15">
        <f t="shared" si="23"/>
        <v>972958.34237500001</v>
      </c>
    </row>
    <row r="242" spans="3:10">
      <c r="C242" s="14">
        <f>노령연금!B240</f>
        <v>2600000</v>
      </c>
      <c r="D242" s="15">
        <f t="shared" si="23"/>
        <v>258228.61218750002</v>
      </c>
      <c r="E242" s="15">
        <f t="shared" si="23"/>
        <v>377939.21737500001</v>
      </c>
      <c r="F242" s="15">
        <f t="shared" si="23"/>
        <v>497351.29237500002</v>
      </c>
      <c r="G242" s="15">
        <f t="shared" si="23"/>
        <v>616763.36737500003</v>
      </c>
      <c r="H242" s="15">
        <f t="shared" si="23"/>
        <v>736175.44237499998</v>
      </c>
      <c r="I242" s="15">
        <f t="shared" si="23"/>
        <v>855587.51737499994</v>
      </c>
      <c r="J242" s="15">
        <f t="shared" si="23"/>
        <v>974999.59237500001</v>
      </c>
    </row>
    <row r="243" spans="3:10">
      <c r="C243" s="14">
        <f>노령연금!B241</f>
        <v>2610000</v>
      </c>
      <c r="D243" s="15">
        <f t="shared" si="23"/>
        <v>258769.23718750002</v>
      </c>
      <c r="E243" s="15">
        <f t="shared" si="23"/>
        <v>378730.46737500001</v>
      </c>
      <c r="F243" s="15">
        <f t="shared" si="23"/>
        <v>498392.54237500002</v>
      </c>
      <c r="G243" s="15">
        <f t="shared" si="23"/>
        <v>618054.61737500003</v>
      </c>
      <c r="H243" s="15">
        <f t="shared" si="23"/>
        <v>737716.69237499998</v>
      </c>
      <c r="I243" s="15">
        <f t="shared" si="23"/>
        <v>857378.76737499982</v>
      </c>
      <c r="J243" s="15">
        <f t="shared" si="23"/>
        <v>977040.84237500001</v>
      </c>
    </row>
    <row r="244" spans="3:10">
      <c r="C244" s="14">
        <f>노령연금!B242</f>
        <v>2620000</v>
      </c>
      <c r="D244" s="15">
        <f t="shared" si="23"/>
        <v>259309.86218750002</v>
      </c>
      <c r="E244" s="15">
        <f t="shared" si="23"/>
        <v>379521.71737500001</v>
      </c>
      <c r="F244" s="15">
        <f t="shared" si="23"/>
        <v>499433.79237500002</v>
      </c>
      <c r="G244" s="15">
        <f t="shared" si="23"/>
        <v>619345.86737500003</v>
      </c>
      <c r="H244" s="15">
        <f t="shared" si="23"/>
        <v>739257.94237499998</v>
      </c>
      <c r="I244" s="15">
        <f t="shared" si="23"/>
        <v>859170.01737499994</v>
      </c>
      <c r="J244" s="15">
        <f t="shared" si="23"/>
        <v>979082.09237500001</v>
      </c>
    </row>
    <row r="245" spans="3:10">
      <c r="C245" s="14">
        <f>노령연금!B243</f>
        <v>2630000</v>
      </c>
      <c r="D245" s="15">
        <f t="shared" si="23"/>
        <v>259850.48718750002</v>
      </c>
      <c r="E245" s="15">
        <f t="shared" si="23"/>
        <v>380312.96737500001</v>
      </c>
      <c r="F245" s="15">
        <f t="shared" si="23"/>
        <v>500475.04237500002</v>
      </c>
      <c r="G245" s="15">
        <f t="shared" si="23"/>
        <v>620637.11737500003</v>
      </c>
      <c r="H245" s="15">
        <f t="shared" si="23"/>
        <v>740799.19237499998</v>
      </c>
      <c r="I245" s="15">
        <f t="shared" si="23"/>
        <v>860961.26737499994</v>
      </c>
      <c r="J245" s="15">
        <f t="shared" si="23"/>
        <v>981123.34237500001</v>
      </c>
    </row>
    <row r="246" spans="3:10">
      <c r="C246" s="14">
        <f>노령연금!B244</f>
        <v>2640000</v>
      </c>
      <c r="D246" s="15">
        <f t="shared" si="23"/>
        <v>260391.11218750002</v>
      </c>
      <c r="E246" s="15">
        <f t="shared" si="23"/>
        <v>381104.21737500001</v>
      </c>
      <c r="F246" s="15">
        <f t="shared" si="23"/>
        <v>501516.29237500002</v>
      </c>
      <c r="G246" s="15">
        <f t="shared" si="23"/>
        <v>621928.36737500003</v>
      </c>
      <c r="H246" s="15">
        <f t="shared" si="23"/>
        <v>742340.44237499998</v>
      </c>
      <c r="I246" s="15">
        <f t="shared" si="23"/>
        <v>862752.51737499982</v>
      </c>
      <c r="J246" s="15">
        <f t="shared" si="23"/>
        <v>983164.59237500001</v>
      </c>
    </row>
    <row r="247" spans="3:10">
      <c r="C247" s="14">
        <f>노령연금!B245</f>
        <v>2650000</v>
      </c>
      <c r="D247" s="15">
        <f t="shared" si="23"/>
        <v>260931.73718750002</v>
      </c>
      <c r="E247" s="15">
        <f t="shared" si="23"/>
        <v>381895.46737500001</v>
      </c>
      <c r="F247" s="15">
        <f t="shared" si="23"/>
        <v>502557.54237500002</v>
      </c>
      <c r="G247" s="15">
        <f t="shared" si="23"/>
        <v>623219.61737500003</v>
      </c>
      <c r="H247" s="15">
        <f t="shared" si="23"/>
        <v>743881.69237499998</v>
      </c>
      <c r="I247" s="15">
        <f t="shared" si="23"/>
        <v>864543.76737499994</v>
      </c>
      <c r="J247" s="15">
        <f t="shared" si="23"/>
        <v>985205.84237499989</v>
      </c>
    </row>
    <row r="248" spans="3:10">
      <c r="C248" s="14">
        <f>노령연금!B246</f>
        <v>2660000</v>
      </c>
      <c r="D248" s="15">
        <f t="shared" si="23"/>
        <v>261472.36218750002</v>
      </c>
      <c r="E248" s="15">
        <f t="shared" si="23"/>
        <v>382686.71737500001</v>
      </c>
      <c r="F248" s="15">
        <f t="shared" si="23"/>
        <v>503598.79237500002</v>
      </c>
      <c r="G248" s="15">
        <f t="shared" si="23"/>
        <v>624510.86737500003</v>
      </c>
      <c r="H248" s="15">
        <f t="shared" si="23"/>
        <v>745422.94237499998</v>
      </c>
      <c r="I248" s="15">
        <f t="shared" si="23"/>
        <v>866335.01737499994</v>
      </c>
      <c r="J248" s="15">
        <f t="shared" si="23"/>
        <v>987247.09237499989</v>
      </c>
    </row>
    <row r="249" spans="3:10">
      <c r="C249" s="14">
        <f>노령연금!B247</f>
        <v>2670000</v>
      </c>
      <c r="D249" s="15">
        <f t="shared" ref="D249:J258" si="24">(($D$431*($C$6+$C249)*E$431/E$444)+($D$432*($C$6+$C249)*E$432/E$444)+($D$433*($C$6+$C249)*E$433/E$444)+($D$434*($C$6+$C249)*E$434/E$444)+($D$435*($C$6+$C249)*E$435/E$444)+($D$436*($C$6+$C249)*E$436/E$444)+($D$437*($C$6+$C249)*E$437/E$444)+($D$438*($C$6+$C249)*E$438/E$444)+($D$439*($C$6+$C249)*E$439/E$444)+($D$440*($C$6+$C249)*E$440/E$444)+($D$441*($C$6+$C249)*E$441/E$444)+($D$442*($C$6+$C249)*E$442/E$444)+($D$443*($C$6+$C249)*E$443/E$444))*E$444*12/240/12</f>
        <v>262012.98718750002</v>
      </c>
      <c r="E249" s="15">
        <f t="shared" si="24"/>
        <v>383477.96737500001</v>
      </c>
      <c r="F249" s="15">
        <f t="shared" si="24"/>
        <v>504640.04237500002</v>
      </c>
      <c r="G249" s="15">
        <f t="shared" si="24"/>
        <v>625802.11737500003</v>
      </c>
      <c r="H249" s="15">
        <f t="shared" si="24"/>
        <v>746964.19237499998</v>
      </c>
      <c r="I249" s="15">
        <f t="shared" si="24"/>
        <v>868126.26737499994</v>
      </c>
      <c r="J249" s="15">
        <f t="shared" si="24"/>
        <v>989288.34237499989</v>
      </c>
    </row>
    <row r="250" spans="3:10">
      <c r="C250" s="14">
        <f>노령연금!B248</f>
        <v>2680000</v>
      </c>
      <c r="D250" s="15">
        <f t="shared" si="24"/>
        <v>262553.61218750005</v>
      </c>
      <c r="E250" s="15">
        <f t="shared" si="24"/>
        <v>384269.21737500001</v>
      </c>
      <c r="F250" s="15">
        <f t="shared" si="24"/>
        <v>505681.29237500002</v>
      </c>
      <c r="G250" s="15">
        <f t="shared" si="24"/>
        <v>627093.36737500003</v>
      </c>
      <c r="H250" s="15">
        <f t="shared" si="24"/>
        <v>748505.44237499975</v>
      </c>
      <c r="I250" s="15">
        <f t="shared" si="24"/>
        <v>869917.51737499982</v>
      </c>
      <c r="J250" s="15">
        <f t="shared" si="24"/>
        <v>991329.59237499989</v>
      </c>
    </row>
    <row r="251" spans="3:10">
      <c r="C251" s="14">
        <f>노령연금!B249</f>
        <v>2690000</v>
      </c>
      <c r="D251" s="15">
        <f t="shared" si="24"/>
        <v>263094.23718750005</v>
      </c>
      <c r="E251" s="15">
        <f t="shared" si="24"/>
        <v>385060.46737500001</v>
      </c>
      <c r="F251" s="15">
        <f t="shared" si="24"/>
        <v>506722.54237500002</v>
      </c>
      <c r="G251" s="15">
        <f t="shared" si="24"/>
        <v>628384.61737500003</v>
      </c>
      <c r="H251" s="15">
        <f t="shared" si="24"/>
        <v>750046.69237499975</v>
      </c>
      <c r="I251" s="15">
        <f t="shared" si="24"/>
        <v>871708.76737499994</v>
      </c>
      <c r="J251" s="15">
        <f t="shared" si="24"/>
        <v>993370.84237499989</v>
      </c>
    </row>
    <row r="252" spans="3:10">
      <c r="C252" s="14">
        <f>노령연금!B250</f>
        <v>2700000</v>
      </c>
      <c r="D252" s="15">
        <f t="shared" si="24"/>
        <v>263634.86218750005</v>
      </c>
      <c r="E252" s="15">
        <f t="shared" si="24"/>
        <v>385851.71737500001</v>
      </c>
      <c r="F252" s="15">
        <f t="shared" si="24"/>
        <v>507763.79237500002</v>
      </c>
      <c r="G252" s="15">
        <f t="shared" si="24"/>
        <v>629675.86737500003</v>
      </c>
      <c r="H252" s="15">
        <f t="shared" si="24"/>
        <v>751587.94237499975</v>
      </c>
      <c r="I252" s="15">
        <f t="shared" si="24"/>
        <v>873500.01737499994</v>
      </c>
      <c r="J252" s="15">
        <f t="shared" si="24"/>
        <v>995412.09237499989</v>
      </c>
    </row>
    <row r="253" spans="3:10">
      <c r="C253" s="14">
        <f>노령연금!B251</f>
        <v>2710000</v>
      </c>
      <c r="D253" s="15">
        <f t="shared" si="24"/>
        <v>264175.48718750005</v>
      </c>
      <c r="E253" s="15">
        <f t="shared" si="24"/>
        <v>386642.96737500001</v>
      </c>
      <c r="F253" s="15">
        <f t="shared" si="24"/>
        <v>508805.04237500002</v>
      </c>
      <c r="G253" s="15">
        <f t="shared" si="24"/>
        <v>630967.11737500003</v>
      </c>
      <c r="H253" s="15">
        <f t="shared" si="24"/>
        <v>753129.19237499975</v>
      </c>
      <c r="I253" s="15">
        <f t="shared" si="24"/>
        <v>875291.26737499982</v>
      </c>
      <c r="J253" s="15">
        <f t="shared" si="24"/>
        <v>997453.34237499989</v>
      </c>
    </row>
    <row r="254" spans="3:10">
      <c r="C254" s="14">
        <f>노령연금!B252</f>
        <v>2720000</v>
      </c>
      <c r="D254" s="15">
        <f t="shared" si="24"/>
        <v>264716.11218750005</v>
      </c>
      <c r="E254" s="15">
        <f t="shared" si="24"/>
        <v>387434.21737500001</v>
      </c>
      <c r="F254" s="15">
        <f t="shared" si="24"/>
        <v>509846.29237500002</v>
      </c>
      <c r="G254" s="15">
        <f t="shared" si="24"/>
        <v>632258.36737500003</v>
      </c>
      <c r="H254" s="15">
        <f t="shared" si="24"/>
        <v>754670.44237499975</v>
      </c>
      <c r="I254" s="15">
        <f t="shared" si="24"/>
        <v>877082.51737499994</v>
      </c>
      <c r="J254" s="15">
        <f t="shared" si="24"/>
        <v>999494.59237499989</v>
      </c>
    </row>
    <row r="255" spans="3:10">
      <c r="C255" s="14">
        <f>노령연금!B253</f>
        <v>2730000</v>
      </c>
      <c r="D255" s="15">
        <f t="shared" si="24"/>
        <v>265256.73718750005</v>
      </c>
      <c r="E255" s="15">
        <f t="shared" si="24"/>
        <v>388225.46737500001</v>
      </c>
      <c r="F255" s="15">
        <f t="shared" si="24"/>
        <v>510887.54237500002</v>
      </c>
      <c r="G255" s="15">
        <f t="shared" si="24"/>
        <v>633549.61737500003</v>
      </c>
      <c r="H255" s="15">
        <f t="shared" si="24"/>
        <v>756211.69237499975</v>
      </c>
      <c r="I255" s="15">
        <f t="shared" si="24"/>
        <v>878873.76737499994</v>
      </c>
      <c r="J255" s="15">
        <f t="shared" si="24"/>
        <v>1001535.8423749999</v>
      </c>
    </row>
    <row r="256" spans="3:10">
      <c r="C256" s="14">
        <f>노령연금!B254</f>
        <v>2740000</v>
      </c>
      <c r="D256" s="15">
        <f t="shared" si="24"/>
        <v>265797.36218750005</v>
      </c>
      <c r="E256" s="15">
        <f t="shared" si="24"/>
        <v>389016.71737500001</v>
      </c>
      <c r="F256" s="15">
        <f t="shared" si="24"/>
        <v>511928.79237500002</v>
      </c>
      <c r="G256" s="15">
        <f t="shared" si="24"/>
        <v>634840.86737500003</v>
      </c>
      <c r="H256" s="15">
        <f t="shared" si="24"/>
        <v>757752.94237499975</v>
      </c>
      <c r="I256" s="15">
        <f t="shared" si="24"/>
        <v>880665.01737499994</v>
      </c>
      <c r="J256" s="15">
        <f t="shared" si="24"/>
        <v>1003577.0923749999</v>
      </c>
    </row>
    <row r="257" spans="3:10">
      <c r="C257" s="14">
        <f>노령연금!B255</f>
        <v>2750000</v>
      </c>
      <c r="D257" s="15">
        <f t="shared" si="24"/>
        <v>266337.98718750005</v>
      </c>
      <c r="E257" s="15">
        <f t="shared" si="24"/>
        <v>389807.96737500001</v>
      </c>
      <c r="F257" s="15">
        <f t="shared" si="24"/>
        <v>512970.04237500002</v>
      </c>
      <c r="G257" s="15">
        <f t="shared" si="24"/>
        <v>636132.11737500003</v>
      </c>
      <c r="H257" s="15">
        <f t="shared" si="24"/>
        <v>759294.19237499975</v>
      </c>
      <c r="I257" s="15">
        <f t="shared" si="24"/>
        <v>882456.26737499982</v>
      </c>
      <c r="J257" s="15">
        <f t="shared" si="24"/>
        <v>1005618.3423749999</v>
      </c>
    </row>
    <row r="258" spans="3:10">
      <c r="C258" s="14">
        <f>노령연금!B256</f>
        <v>2760000</v>
      </c>
      <c r="D258" s="15">
        <f t="shared" si="24"/>
        <v>266878.61218750005</v>
      </c>
      <c r="E258" s="15">
        <f t="shared" si="24"/>
        <v>390599.21737500001</v>
      </c>
      <c r="F258" s="15">
        <f t="shared" si="24"/>
        <v>514011.29237500002</v>
      </c>
      <c r="G258" s="15">
        <f t="shared" si="24"/>
        <v>637423.36737500003</v>
      </c>
      <c r="H258" s="15">
        <f t="shared" si="24"/>
        <v>760835.44237499975</v>
      </c>
      <c r="I258" s="15">
        <f t="shared" si="24"/>
        <v>884247.51737499994</v>
      </c>
      <c r="J258" s="15">
        <f t="shared" si="24"/>
        <v>1007659.5923749999</v>
      </c>
    </row>
    <row r="259" spans="3:10">
      <c r="C259" s="14">
        <f>노령연금!B257</f>
        <v>2770000</v>
      </c>
      <c r="D259" s="15">
        <f t="shared" ref="D259:J268" si="25">(($D$431*($C$6+$C259)*E$431/E$444)+($D$432*($C$6+$C259)*E$432/E$444)+($D$433*($C$6+$C259)*E$433/E$444)+($D$434*($C$6+$C259)*E$434/E$444)+($D$435*($C$6+$C259)*E$435/E$444)+($D$436*($C$6+$C259)*E$436/E$444)+($D$437*($C$6+$C259)*E$437/E$444)+($D$438*($C$6+$C259)*E$438/E$444)+($D$439*($C$6+$C259)*E$439/E$444)+($D$440*($C$6+$C259)*E$440/E$444)+($D$441*($C$6+$C259)*E$441/E$444)+($D$442*($C$6+$C259)*E$442/E$444)+($D$443*($C$6+$C259)*E$443/E$444))*E$444*12/240/12</f>
        <v>267419.23718750005</v>
      </c>
      <c r="E259" s="15">
        <f t="shared" si="25"/>
        <v>391390.46737500001</v>
      </c>
      <c r="F259" s="15">
        <f t="shared" si="25"/>
        <v>515052.54237500002</v>
      </c>
      <c r="G259" s="15">
        <f t="shared" si="25"/>
        <v>638714.61737500003</v>
      </c>
      <c r="H259" s="15">
        <f t="shared" si="25"/>
        <v>762376.69237499975</v>
      </c>
      <c r="I259" s="15">
        <f t="shared" si="25"/>
        <v>886038.76737499994</v>
      </c>
      <c r="J259" s="15">
        <f t="shared" si="25"/>
        <v>1009700.8423749999</v>
      </c>
    </row>
    <row r="260" spans="3:10">
      <c r="C260" s="14">
        <f>노령연금!B258</f>
        <v>2780000</v>
      </c>
      <c r="D260" s="15">
        <f t="shared" si="25"/>
        <v>267959.86218750005</v>
      </c>
      <c r="E260" s="15">
        <f t="shared" si="25"/>
        <v>392181.71737500001</v>
      </c>
      <c r="F260" s="15">
        <f t="shared" si="25"/>
        <v>516093.79237500002</v>
      </c>
      <c r="G260" s="15">
        <f t="shared" si="25"/>
        <v>640005.86737500003</v>
      </c>
      <c r="H260" s="15">
        <f t="shared" si="25"/>
        <v>763917.94237499975</v>
      </c>
      <c r="I260" s="15">
        <f t="shared" si="25"/>
        <v>887830.01737499982</v>
      </c>
      <c r="J260" s="15">
        <f t="shared" si="25"/>
        <v>1011742.0923749999</v>
      </c>
    </row>
    <row r="261" spans="3:10">
      <c r="C261" s="14">
        <f>노령연금!B259</f>
        <v>2790000</v>
      </c>
      <c r="D261" s="15">
        <f t="shared" si="25"/>
        <v>268500.48718750005</v>
      </c>
      <c r="E261" s="15">
        <f t="shared" si="25"/>
        <v>392972.96737500001</v>
      </c>
      <c r="F261" s="15">
        <f t="shared" si="25"/>
        <v>517135.04237500002</v>
      </c>
      <c r="G261" s="15">
        <f t="shared" si="25"/>
        <v>641297.11737500003</v>
      </c>
      <c r="H261" s="15">
        <f t="shared" si="25"/>
        <v>765459.19237499975</v>
      </c>
      <c r="I261" s="15">
        <f t="shared" si="25"/>
        <v>889621.26737499994</v>
      </c>
      <c r="J261" s="15">
        <f t="shared" si="25"/>
        <v>1013783.3423749999</v>
      </c>
    </row>
    <row r="262" spans="3:10">
      <c r="C262" s="14">
        <f>노령연금!B260</f>
        <v>2800000</v>
      </c>
      <c r="D262" s="15">
        <f t="shared" si="25"/>
        <v>269041.11218750005</v>
      </c>
      <c r="E262" s="15">
        <f t="shared" si="25"/>
        <v>393764.21737500001</v>
      </c>
      <c r="F262" s="15">
        <f t="shared" si="25"/>
        <v>518176.29237500002</v>
      </c>
      <c r="G262" s="15">
        <f t="shared" si="25"/>
        <v>642588.36737500003</v>
      </c>
      <c r="H262" s="15">
        <f t="shared" si="25"/>
        <v>767000.44237499975</v>
      </c>
      <c r="I262" s="15">
        <f t="shared" si="25"/>
        <v>891412.51737499994</v>
      </c>
      <c r="J262" s="15">
        <f t="shared" si="25"/>
        <v>1015824.5923749999</v>
      </c>
    </row>
    <row r="263" spans="3:10">
      <c r="C263" s="14">
        <f>노령연금!B261</f>
        <v>2810000</v>
      </c>
      <c r="D263" s="15">
        <f t="shared" si="25"/>
        <v>269581.73718750005</v>
      </c>
      <c r="E263" s="15">
        <f t="shared" si="25"/>
        <v>394555.46737500001</v>
      </c>
      <c r="F263" s="15">
        <f t="shared" si="25"/>
        <v>519217.54237500002</v>
      </c>
      <c r="G263" s="15">
        <f t="shared" si="25"/>
        <v>643879.61737500003</v>
      </c>
      <c r="H263" s="15">
        <f t="shared" si="25"/>
        <v>768541.69237499975</v>
      </c>
      <c r="I263" s="15">
        <f t="shared" si="25"/>
        <v>893203.76737499994</v>
      </c>
      <c r="J263" s="15">
        <f t="shared" si="25"/>
        <v>1017865.8423749999</v>
      </c>
    </row>
    <row r="264" spans="3:10">
      <c r="C264" s="14">
        <f>노령연금!B262</f>
        <v>2820000</v>
      </c>
      <c r="D264" s="15">
        <f t="shared" si="25"/>
        <v>270122.36218750005</v>
      </c>
      <c r="E264" s="15">
        <f t="shared" si="25"/>
        <v>395346.71737500001</v>
      </c>
      <c r="F264" s="15">
        <f t="shared" si="25"/>
        <v>520258.79237500002</v>
      </c>
      <c r="G264" s="15">
        <f t="shared" si="25"/>
        <v>645170.86737500003</v>
      </c>
      <c r="H264" s="15">
        <f t="shared" si="25"/>
        <v>770082.94237499975</v>
      </c>
      <c r="I264" s="15">
        <f t="shared" si="25"/>
        <v>894995.01737499982</v>
      </c>
      <c r="J264" s="15">
        <f t="shared" si="25"/>
        <v>1019907.0923749999</v>
      </c>
    </row>
    <row r="265" spans="3:10">
      <c r="C265" s="14">
        <f>노령연금!B263</f>
        <v>2830000</v>
      </c>
      <c r="D265" s="15">
        <f t="shared" si="25"/>
        <v>270662.98718750005</v>
      </c>
      <c r="E265" s="15">
        <f t="shared" si="25"/>
        <v>396137.96737500001</v>
      </c>
      <c r="F265" s="15">
        <f t="shared" si="25"/>
        <v>521300.04237500002</v>
      </c>
      <c r="G265" s="15">
        <f t="shared" si="25"/>
        <v>646462.11737500003</v>
      </c>
      <c r="H265" s="15">
        <f t="shared" si="25"/>
        <v>771624.19237499975</v>
      </c>
      <c r="I265" s="15">
        <f t="shared" si="25"/>
        <v>896786.26737499994</v>
      </c>
      <c r="J265" s="15">
        <f t="shared" si="25"/>
        <v>1021948.3423749999</v>
      </c>
    </row>
    <row r="266" spans="3:10">
      <c r="C266" s="14">
        <f>노령연금!B264</f>
        <v>2840000</v>
      </c>
      <c r="D266" s="15">
        <f t="shared" si="25"/>
        <v>271203.61218750005</v>
      </c>
      <c r="E266" s="15">
        <f t="shared" si="25"/>
        <v>396929.21737500001</v>
      </c>
      <c r="F266" s="15">
        <f t="shared" si="25"/>
        <v>522341.29237500002</v>
      </c>
      <c r="G266" s="15">
        <f t="shared" si="25"/>
        <v>647753.36737500003</v>
      </c>
      <c r="H266" s="15">
        <f t="shared" si="25"/>
        <v>773165.44237499975</v>
      </c>
      <c r="I266" s="15">
        <f t="shared" si="25"/>
        <v>898577.51737499994</v>
      </c>
      <c r="J266" s="15">
        <f t="shared" si="25"/>
        <v>1023989.5923749999</v>
      </c>
    </row>
    <row r="267" spans="3:10">
      <c r="C267" s="14">
        <f>노령연금!B265</f>
        <v>2850000</v>
      </c>
      <c r="D267" s="15">
        <f t="shared" si="25"/>
        <v>271744.23718750005</v>
      </c>
      <c r="E267" s="15">
        <f t="shared" si="25"/>
        <v>397720.46737500001</v>
      </c>
      <c r="F267" s="15">
        <f t="shared" si="25"/>
        <v>523382.54237500002</v>
      </c>
      <c r="G267" s="15">
        <f t="shared" si="25"/>
        <v>649044.61737500003</v>
      </c>
      <c r="H267" s="15">
        <f t="shared" si="25"/>
        <v>774706.69237499975</v>
      </c>
      <c r="I267" s="15">
        <f t="shared" si="25"/>
        <v>900368.76737499982</v>
      </c>
      <c r="J267" s="15">
        <f t="shared" si="25"/>
        <v>1026030.8423749999</v>
      </c>
    </row>
    <row r="268" spans="3:10">
      <c r="C268" s="14">
        <f>노령연금!B266</f>
        <v>2860000</v>
      </c>
      <c r="D268" s="15">
        <f t="shared" si="25"/>
        <v>272284.86218750005</v>
      </c>
      <c r="E268" s="15">
        <f t="shared" si="25"/>
        <v>398511.71737500001</v>
      </c>
      <c r="F268" s="15">
        <f t="shared" si="25"/>
        <v>524423.79237500008</v>
      </c>
      <c r="G268" s="15">
        <f t="shared" si="25"/>
        <v>650335.86737500003</v>
      </c>
      <c r="H268" s="15">
        <f t="shared" si="25"/>
        <v>776247.94237499975</v>
      </c>
      <c r="I268" s="15">
        <f t="shared" si="25"/>
        <v>902160.01737499994</v>
      </c>
      <c r="J268" s="15">
        <f t="shared" si="25"/>
        <v>1028072.0923749999</v>
      </c>
    </row>
    <row r="269" spans="3:10">
      <c r="C269" s="14">
        <f>노령연금!B267</f>
        <v>2870000</v>
      </c>
      <c r="D269" s="15">
        <f t="shared" ref="D269:J278" si="26">(($D$431*($C$6+$C269)*E$431/E$444)+($D$432*($C$6+$C269)*E$432/E$444)+($D$433*($C$6+$C269)*E$433/E$444)+($D$434*($C$6+$C269)*E$434/E$444)+($D$435*($C$6+$C269)*E$435/E$444)+($D$436*($C$6+$C269)*E$436/E$444)+($D$437*($C$6+$C269)*E$437/E$444)+($D$438*($C$6+$C269)*E$438/E$444)+($D$439*($C$6+$C269)*E$439/E$444)+($D$440*($C$6+$C269)*E$440/E$444)+($D$441*($C$6+$C269)*E$441/E$444)+($D$442*($C$6+$C269)*E$442/E$444)+($D$443*($C$6+$C269)*E$443/E$444))*E$444*12/240/12</f>
        <v>272825.48718750005</v>
      </c>
      <c r="E269" s="15">
        <f t="shared" si="26"/>
        <v>399302.96737500001</v>
      </c>
      <c r="F269" s="15">
        <f t="shared" si="26"/>
        <v>525465.04237500008</v>
      </c>
      <c r="G269" s="15">
        <f t="shared" si="26"/>
        <v>651627.11737500003</v>
      </c>
      <c r="H269" s="15">
        <f t="shared" si="26"/>
        <v>777789.19237499975</v>
      </c>
      <c r="I269" s="15">
        <f t="shared" si="26"/>
        <v>903951.26737499994</v>
      </c>
      <c r="J269" s="15">
        <f t="shared" si="26"/>
        <v>1030113.3423749999</v>
      </c>
    </row>
    <row r="270" spans="3:10">
      <c r="C270" s="14">
        <f>노령연금!B268</f>
        <v>2880000</v>
      </c>
      <c r="D270" s="15">
        <f t="shared" si="26"/>
        <v>273366.11218750005</v>
      </c>
      <c r="E270" s="15">
        <f t="shared" si="26"/>
        <v>400094.21737500001</v>
      </c>
      <c r="F270" s="15">
        <f t="shared" si="26"/>
        <v>526506.29237500008</v>
      </c>
      <c r="G270" s="15">
        <f t="shared" si="26"/>
        <v>652918.36737500003</v>
      </c>
      <c r="H270" s="15">
        <f t="shared" si="26"/>
        <v>779330.44237499975</v>
      </c>
      <c r="I270" s="15">
        <f t="shared" si="26"/>
        <v>905742.51737499994</v>
      </c>
      <c r="J270" s="15">
        <f t="shared" si="26"/>
        <v>1032154.5923749999</v>
      </c>
    </row>
    <row r="271" spans="3:10">
      <c r="C271" s="14">
        <f>노령연금!B269</f>
        <v>2890000</v>
      </c>
      <c r="D271" s="15">
        <f t="shared" si="26"/>
        <v>273906.73718750005</v>
      </c>
      <c r="E271" s="15">
        <f t="shared" si="26"/>
        <v>400885.46737500001</v>
      </c>
      <c r="F271" s="15">
        <f t="shared" si="26"/>
        <v>527547.54237500008</v>
      </c>
      <c r="G271" s="15">
        <f t="shared" si="26"/>
        <v>654209.61737500003</v>
      </c>
      <c r="H271" s="15">
        <f t="shared" si="26"/>
        <v>780871.69237499975</v>
      </c>
      <c r="I271" s="15">
        <f t="shared" si="26"/>
        <v>907533.76737499982</v>
      </c>
      <c r="J271" s="15">
        <f t="shared" si="26"/>
        <v>1034195.8423749999</v>
      </c>
    </row>
    <row r="272" spans="3:10">
      <c r="C272" s="14">
        <f>노령연금!B270</f>
        <v>2900000</v>
      </c>
      <c r="D272" s="15">
        <f t="shared" si="26"/>
        <v>274447.36218750005</v>
      </c>
      <c r="E272" s="15">
        <f t="shared" si="26"/>
        <v>401676.71737500001</v>
      </c>
      <c r="F272" s="15">
        <f t="shared" si="26"/>
        <v>528588.79237500008</v>
      </c>
      <c r="G272" s="15">
        <f t="shared" si="26"/>
        <v>655500.86737500003</v>
      </c>
      <c r="H272" s="15">
        <f t="shared" si="26"/>
        <v>782412.94237499975</v>
      </c>
      <c r="I272" s="15">
        <f t="shared" si="26"/>
        <v>909325.01737499994</v>
      </c>
      <c r="J272" s="15">
        <f t="shared" si="26"/>
        <v>1036237.0923749999</v>
      </c>
    </row>
    <row r="273" spans="3:10">
      <c r="C273" s="14">
        <f>노령연금!B271</f>
        <v>2910000</v>
      </c>
      <c r="D273" s="15">
        <f t="shared" si="26"/>
        <v>274987.98718750005</v>
      </c>
      <c r="E273" s="15">
        <f t="shared" si="26"/>
        <v>402467.96737500001</v>
      </c>
      <c r="F273" s="15">
        <f t="shared" si="26"/>
        <v>529630.04237500008</v>
      </c>
      <c r="G273" s="15">
        <f t="shared" si="26"/>
        <v>656792.11737500003</v>
      </c>
      <c r="H273" s="15">
        <f t="shared" si="26"/>
        <v>783954.19237499975</v>
      </c>
      <c r="I273" s="15">
        <f t="shared" si="26"/>
        <v>911116.26737499994</v>
      </c>
      <c r="J273" s="15">
        <f t="shared" si="26"/>
        <v>1038278.3423749999</v>
      </c>
    </row>
    <row r="274" spans="3:10">
      <c r="C274" s="14">
        <f>노령연금!B272</f>
        <v>2920000</v>
      </c>
      <c r="D274" s="15">
        <f t="shared" si="26"/>
        <v>275528.61218750005</v>
      </c>
      <c r="E274" s="15">
        <f t="shared" si="26"/>
        <v>403259.21737500001</v>
      </c>
      <c r="F274" s="15">
        <f t="shared" si="26"/>
        <v>530671.29237500008</v>
      </c>
      <c r="G274" s="15">
        <f t="shared" si="26"/>
        <v>658083.36737500003</v>
      </c>
      <c r="H274" s="15">
        <f t="shared" si="26"/>
        <v>785495.44237499975</v>
      </c>
      <c r="I274" s="15">
        <f t="shared" si="26"/>
        <v>912907.51737499982</v>
      </c>
      <c r="J274" s="15">
        <f t="shared" si="26"/>
        <v>1040319.5923749999</v>
      </c>
    </row>
    <row r="275" spans="3:10">
      <c r="C275" s="14">
        <f>노령연금!B273</f>
        <v>2930000</v>
      </c>
      <c r="D275" s="15">
        <f t="shared" si="26"/>
        <v>276069.23718750005</v>
      </c>
      <c r="E275" s="15">
        <f t="shared" si="26"/>
        <v>404050.46737500001</v>
      </c>
      <c r="F275" s="15">
        <f t="shared" si="26"/>
        <v>531712.54237500008</v>
      </c>
      <c r="G275" s="15">
        <f t="shared" si="26"/>
        <v>659374.61737500003</v>
      </c>
      <c r="H275" s="15">
        <f t="shared" si="26"/>
        <v>787036.69237499975</v>
      </c>
      <c r="I275" s="15">
        <f t="shared" si="26"/>
        <v>914698.76737499994</v>
      </c>
      <c r="J275" s="15">
        <f t="shared" si="26"/>
        <v>1042360.8423749999</v>
      </c>
    </row>
    <row r="276" spans="3:10">
      <c r="C276" s="14">
        <f>노령연금!B274</f>
        <v>2940000</v>
      </c>
      <c r="D276" s="15">
        <f t="shared" si="26"/>
        <v>276609.86218750005</v>
      </c>
      <c r="E276" s="15">
        <f t="shared" si="26"/>
        <v>404841.71737500001</v>
      </c>
      <c r="F276" s="15">
        <f t="shared" si="26"/>
        <v>532753.79237500008</v>
      </c>
      <c r="G276" s="15">
        <f t="shared" si="26"/>
        <v>660665.86737500003</v>
      </c>
      <c r="H276" s="15">
        <f t="shared" si="26"/>
        <v>788577.94237499975</v>
      </c>
      <c r="I276" s="15">
        <f t="shared" si="26"/>
        <v>916490.01737499994</v>
      </c>
      <c r="J276" s="15">
        <f t="shared" si="26"/>
        <v>1044402.0923749999</v>
      </c>
    </row>
    <row r="277" spans="3:10">
      <c r="C277" s="14">
        <f>노령연금!B275</f>
        <v>2950000</v>
      </c>
      <c r="D277" s="15">
        <f t="shared" si="26"/>
        <v>277150.48718750005</v>
      </c>
      <c r="E277" s="15">
        <f t="shared" si="26"/>
        <v>405632.96737500001</v>
      </c>
      <c r="F277" s="15">
        <f t="shared" si="26"/>
        <v>533795.04237500008</v>
      </c>
      <c r="G277" s="15">
        <f t="shared" si="26"/>
        <v>661957.11737500003</v>
      </c>
      <c r="H277" s="15">
        <f t="shared" si="26"/>
        <v>790119.19237499975</v>
      </c>
      <c r="I277" s="15">
        <f t="shared" si="26"/>
        <v>918281.26737499994</v>
      </c>
      <c r="J277" s="15">
        <f t="shared" si="26"/>
        <v>1046443.3423749999</v>
      </c>
    </row>
    <row r="278" spans="3:10">
      <c r="C278" s="14">
        <f>노령연금!B276</f>
        <v>2960000</v>
      </c>
      <c r="D278" s="15">
        <f t="shared" si="26"/>
        <v>277691.11218750005</v>
      </c>
      <c r="E278" s="15">
        <f t="shared" si="26"/>
        <v>406424.21737500001</v>
      </c>
      <c r="F278" s="15">
        <f t="shared" si="26"/>
        <v>534836.29237500008</v>
      </c>
      <c r="G278" s="15">
        <f t="shared" si="26"/>
        <v>663248.36737500003</v>
      </c>
      <c r="H278" s="15">
        <f t="shared" si="26"/>
        <v>791660.44237499975</v>
      </c>
      <c r="I278" s="15">
        <f t="shared" si="26"/>
        <v>920072.51737499982</v>
      </c>
      <c r="J278" s="15">
        <f t="shared" si="26"/>
        <v>1048484.5923749999</v>
      </c>
    </row>
    <row r="279" spans="3:10">
      <c r="C279" s="14">
        <f>노령연금!B277</f>
        <v>2970000</v>
      </c>
      <c r="D279" s="15">
        <f t="shared" ref="D279:J288" si="27">(($D$431*($C$6+$C279)*E$431/E$444)+($D$432*($C$6+$C279)*E$432/E$444)+($D$433*($C$6+$C279)*E$433/E$444)+($D$434*($C$6+$C279)*E$434/E$444)+($D$435*($C$6+$C279)*E$435/E$444)+($D$436*($C$6+$C279)*E$436/E$444)+($D$437*($C$6+$C279)*E$437/E$444)+($D$438*($C$6+$C279)*E$438/E$444)+($D$439*($C$6+$C279)*E$439/E$444)+($D$440*($C$6+$C279)*E$440/E$444)+($D$441*($C$6+$C279)*E$441/E$444)+($D$442*($C$6+$C279)*E$442/E$444)+($D$443*($C$6+$C279)*E$443/E$444))*E$444*12/240/12</f>
        <v>278231.73718750005</v>
      </c>
      <c r="E279" s="15">
        <f t="shared" si="27"/>
        <v>407215.46737500001</v>
      </c>
      <c r="F279" s="15">
        <f t="shared" si="27"/>
        <v>535877.54237500008</v>
      </c>
      <c r="G279" s="15">
        <f t="shared" si="27"/>
        <v>664539.61737500003</v>
      </c>
      <c r="H279" s="15">
        <f t="shared" si="27"/>
        <v>793201.69237499975</v>
      </c>
      <c r="I279" s="15">
        <f t="shared" si="27"/>
        <v>921863.76737499994</v>
      </c>
      <c r="J279" s="15">
        <f t="shared" si="27"/>
        <v>1050525.8423749998</v>
      </c>
    </row>
    <row r="280" spans="3:10">
      <c r="C280" s="14">
        <f>노령연금!B278</f>
        <v>2980000</v>
      </c>
      <c r="D280" s="15">
        <f t="shared" si="27"/>
        <v>278772.36218750005</v>
      </c>
      <c r="E280" s="15">
        <f t="shared" si="27"/>
        <v>408006.71737500001</v>
      </c>
      <c r="F280" s="15">
        <f t="shared" si="27"/>
        <v>536918.79237500008</v>
      </c>
      <c r="G280" s="15">
        <f t="shared" si="27"/>
        <v>665830.86737500003</v>
      </c>
      <c r="H280" s="15">
        <f t="shared" si="27"/>
        <v>794742.94237499975</v>
      </c>
      <c r="I280" s="15">
        <f t="shared" si="27"/>
        <v>923655.01737499982</v>
      </c>
      <c r="J280" s="15">
        <f t="shared" si="27"/>
        <v>1052567.0923749998</v>
      </c>
    </row>
    <row r="281" spans="3:10">
      <c r="C281" s="14">
        <f>노령연금!B279</f>
        <v>2990000</v>
      </c>
      <c r="D281" s="15">
        <f t="shared" si="27"/>
        <v>279312.98718750005</v>
      </c>
      <c r="E281" s="15">
        <f t="shared" si="27"/>
        <v>408797.96737500001</v>
      </c>
      <c r="F281" s="15">
        <f t="shared" si="27"/>
        <v>537960.04237500008</v>
      </c>
      <c r="G281" s="15">
        <f t="shared" si="27"/>
        <v>667122.11737500003</v>
      </c>
      <c r="H281" s="15">
        <f t="shared" si="27"/>
        <v>796284.19237499975</v>
      </c>
      <c r="I281" s="15">
        <f t="shared" si="27"/>
        <v>925446.26737499982</v>
      </c>
      <c r="J281" s="15">
        <f t="shared" si="27"/>
        <v>1054608.3423749998</v>
      </c>
    </row>
    <row r="282" spans="3:10">
      <c r="C282" s="14">
        <f>노령연금!B280</f>
        <v>3000000</v>
      </c>
      <c r="D282" s="15">
        <f t="shared" si="27"/>
        <v>279853.61218750005</v>
      </c>
      <c r="E282" s="15">
        <f t="shared" si="27"/>
        <v>409589.21737500001</v>
      </c>
      <c r="F282" s="15">
        <f t="shared" si="27"/>
        <v>539001.29237500008</v>
      </c>
      <c r="G282" s="15">
        <f t="shared" si="27"/>
        <v>668413.36737500003</v>
      </c>
      <c r="H282" s="15">
        <f t="shared" si="27"/>
        <v>797825.44237499975</v>
      </c>
      <c r="I282" s="15">
        <f t="shared" si="27"/>
        <v>927237.51737499994</v>
      </c>
      <c r="J282" s="15">
        <f t="shared" si="27"/>
        <v>1056649.5923749998</v>
      </c>
    </row>
    <row r="283" spans="3:10">
      <c r="C283" s="14">
        <f>노령연금!B281</f>
        <v>3010000</v>
      </c>
      <c r="D283" s="15">
        <f t="shared" si="27"/>
        <v>280394.23718750005</v>
      </c>
      <c r="E283" s="15">
        <f t="shared" si="27"/>
        <v>410380.46737500001</v>
      </c>
      <c r="F283" s="15">
        <f t="shared" si="27"/>
        <v>540042.54237500008</v>
      </c>
      <c r="G283" s="15">
        <f t="shared" si="27"/>
        <v>669704.61737500003</v>
      </c>
      <c r="H283" s="15">
        <f t="shared" si="27"/>
        <v>799366.69237499975</v>
      </c>
      <c r="I283" s="15">
        <f t="shared" si="27"/>
        <v>929028.76737499994</v>
      </c>
      <c r="J283" s="15">
        <f t="shared" si="27"/>
        <v>1058690.8423749998</v>
      </c>
    </row>
    <row r="284" spans="3:10">
      <c r="C284" s="14">
        <f>노령연금!B282</f>
        <v>3020000</v>
      </c>
      <c r="D284" s="15">
        <f t="shared" si="27"/>
        <v>280934.86218750005</v>
      </c>
      <c r="E284" s="15">
        <f t="shared" si="27"/>
        <v>411171.71737500001</v>
      </c>
      <c r="F284" s="15">
        <f t="shared" si="27"/>
        <v>541083.79237500008</v>
      </c>
      <c r="G284" s="15">
        <f t="shared" si="27"/>
        <v>670995.86737500003</v>
      </c>
      <c r="H284" s="15">
        <f t="shared" si="27"/>
        <v>800907.94237499975</v>
      </c>
      <c r="I284" s="15">
        <f t="shared" si="27"/>
        <v>930820.01737499994</v>
      </c>
      <c r="J284" s="15">
        <f t="shared" si="27"/>
        <v>1060732.0923749998</v>
      </c>
    </row>
    <row r="285" spans="3:10">
      <c r="C285" s="14">
        <f>노령연금!B283</f>
        <v>3030000</v>
      </c>
      <c r="D285" s="15">
        <f t="shared" si="27"/>
        <v>281475.48718750005</v>
      </c>
      <c r="E285" s="15">
        <f t="shared" si="27"/>
        <v>411962.96737500001</v>
      </c>
      <c r="F285" s="15">
        <f t="shared" si="27"/>
        <v>542125.04237500008</v>
      </c>
      <c r="G285" s="15">
        <f t="shared" si="27"/>
        <v>672287.11737500003</v>
      </c>
      <c r="H285" s="15">
        <f t="shared" si="27"/>
        <v>802449.19237499975</v>
      </c>
      <c r="I285" s="15">
        <f t="shared" si="27"/>
        <v>932611.26737499982</v>
      </c>
      <c r="J285" s="15">
        <f t="shared" si="27"/>
        <v>1062773.3423749998</v>
      </c>
    </row>
    <row r="286" spans="3:10">
      <c r="C286" s="14">
        <f>노령연금!B284</f>
        <v>3040000</v>
      </c>
      <c r="D286" s="15">
        <f t="shared" si="27"/>
        <v>282016.11218750005</v>
      </c>
      <c r="E286" s="15">
        <f t="shared" si="27"/>
        <v>412754.21737500001</v>
      </c>
      <c r="F286" s="15">
        <f t="shared" si="27"/>
        <v>543166.29237500008</v>
      </c>
      <c r="G286" s="15">
        <f t="shared" si="27"/>
        <v>673578.36737500003</v>
      </c>
      <c r="H286" s="15">
        <f t="shared" si="27"/>
        <v>803990.44237499975</v>
      </c>
      <c r="I286" s="15">
        <f t="shared" si="27"/>
        <v>934402.51737499994</v>
      </c>
      <c r="J286" s="15">
        <f t="shared" si="27"/>
        <v>1064814.5923749998</v>
      </c>
    </row>
    <row r="287" spans="3:10">
      <c r="C287" s="14">
        <f>노령연금!B285</f>
        <v>3050000</v>
      </c>
      <c r="D287" s="15">
        <f t="shared" si="27"/>
        <v>282556.73718750005</v>
      </c>
      <c r="E287" s="15">
        <f t="shared" si="27"/>
        <v>413545.46737500001</v>
      </c>
      <c r="F287" s="15">
        <f t="shared" si="27"/>
        <v>544207.54237500008</v>
      </c>
      <c r="G287" s="15">
        <f t="shared" si="27"/>
        <v>674869.61737500003</v>
      </c>
      <c r="H287" s="15">
        <f t="shared" si="27"/>
        <v>805531.69237499975</v>
      </c>
      <c r="I287" s="15">
        <f t="shared" si="27"/>
        <v>936193.76737499982</v>
      </c>
      <c r="J287" s="15">
        <f t="shared" si="27"/>
        <v>1066855.8423749998</v>
      </c>
    </row>
    <row r="288" spans="3:10">
      <c r="C288" s="14">
        <f>노령연금!B286</f>
        <v>3060000</v>
      </c>
      <c r="D288" s="15">
        <f t="shared" si="27"/>
        <v>283097.36218750005</v>
      </c>
      <c r="E288" s="15">
        <f t="shared" si="27"/>
        <v>414336.71737500001</v>
      </c>
      <c r="F288" s="15">
        <f t="shared" si="27"/>
        <v>545248.79237500008</v>
      </c>
      <c r="G288" s="15">
        <f t="shared" si="27"/>
        <v>676160.86737500003</v>
      </c>
      <c r="H288" s="15">
        <f t="shared" si="27"/>
        <v>807072.94237499975</v>
      </c>
      <c r="I288" s="15">
        <f t="shared" si="27"/>
        <v>937985.01737499994</v>
      </c>
      <c r="J288" s="15">
        <f t="shared" si="27"/>
        <v>1068897.0923749998</v>
      </c>
    </row>
    <row r="289" spans="3:10">
      <c r="C289" s="14">
        <f>노령연금!B287</f>
        <v>3070000</v>
      </c>
      <c r="D289" s="15">
        <f t="shared" ref="D289:J298" si="28">(($D$431*($C$6+$C289)*E$431/E$444)+($D$432*($C$6+$C289)*E$432/E$444)+($D$433*($C$6+$C289)*E$433/E$444)+($D$434*($C$6+$C289)*E$434/E$444)+($D$435*($C$6+$C289)*E$435/E$444)+($D$436*($C$6+$C289)*E$436/E$444)+($D$437*($C$6+$C289)*E$437/E$444)+($D$438*($C$6+$C289)*E$438/E$444)+($D$439*($C$6+$C289)*E$439/E$444)+($D$440*($C$6+$C289)*E$440/E$444)+($D$441*($C$6+$C289)*E$441/E$444)+($D$442*($C$6+$C289)*E$442/E$444)+($D$443*($C$6+$C289)*E$443/E$444))*E$444*12/240/12</f>
        <v>283637.98718750005</v>
      </c>
      <c r="E289" s="15">
        <f t="shared" si="28"/>
        <v>415127.96737500001</v>
      </c>
      <c r="F289" s="15">
        <f t="shared" si="28"/>
        <v>546290.04237500008</v>
      </c>
      <c r="G289" s="15">
        <f t="shared" si="28"/>
        <v>677452.11737500003</v>
      </c>
      <c r="H289" s="15">
        <f t="shared" si="28"/>
        <v>808614.19237499975</v>
      </c>
      <c r="I289" s="15">
        <f t="shared" si="28"/>
        <v>939776.26737499994</v>
      </c>
      <c r="J289" s="15">
        <f t="shared" si="28"/>
        <v>1070938.3423749998</v>
      </c>
    </row>
    <row r="290" spans="3:10">
      <c r="C290" s="14">
        <f>노령연금!B288</f>
        <v>3080000</v>
      </c>
      <c r="D290" s="15">
        <f t="shared" si="28"/>
        <v>284178.61218750005</v>
      </c>
      <c r="E290" s="15">
        <f t="shared" si="28"/>
        <v>415919.21737500001</v>
      </c>
      <c r="F290" s="15">
        <f t="shared" si="28"/>
        <v>547331.29237500008</v>
      </c>
      <c r="G290" s="15">
        <f t="shared" si="28"/>
        <v>678743.36737500003</v>
      </c>
      <c r="H290" s="15">
        <f t="shared" si="28"/>
        <v>810155.44237499975</v>
      </c>
      <c r="I290" s="15">
        <f t="shared" si="28"/>
        <v>941567.51737499994</v>
      </c>
      <c r="J290" s="15">
        <f t="shared" si="28"/>
        <v>1072979.5923749998</v>
      </c>
    </row>
    <row r="291" spans="3:10">
      <c r="C291" s="14">
        <f>노령연금!B289</f>
        <v>3090000</v>
      </c>
      <c r="D291" s="15">
        <f t="shared" si="28"/>
        <v>284719.23718749994</v>
      </c>
      <c r="E291" s="15">
        <f t="shared" si="28"/>
        <v>416710.46737500001</v>
      </c>
      <c r="F291" s="15">
        <f t="shared" si="28"/>
        <v>548372.54237500008</v>
      </c>
      <c r="G291" s="15">
        <f t="shared" si="28"/>
        <v>680034.61737500003</v>
      </c>
      <c r="H291" s="15">
        <f t="shared" si="28"/>
        <v>811696.69237499975</v>
      </c>
      <c r="I291" s="15">
        <f t="shared" si="28"/>
        <v>943358.76737499994</v>
      </c>
      <c r="J291" s="15">
        <f t="shared" si="28"/>
        <v>1075020.8423749998</v>
      </c>
    </row>
    <row r="292" spans="3:10">
      <c r="C292" s="14">
        <f>노령연금!B290</f>
        <v>3100000</v>
      </c>
      <c r="D292" s="15">
        <f t="shared" si="28"/>
        <v>285259.86218749994</v>
      </c>
      <c r="E292" s="15">
        <f t="shared" si="28"/>
        <v>417501.71737500001</v>
      </c>
      <c r="F292" s="15">
        <f t="shared" si="28"/>
        <v>549413.79237500008</v>
      </c>
      <c r="G292" s="15">
        <f t="shared" si="28"/>
        <v>681325.86737500003</v>
      </c>
      <c r="H292" s="15">
        <f t="shared" si="28"/>
        <v>813237.94237499975</v>
      </c>
      <c r="I292" s="15">
        <f t="shared" si="28"/>
        <v>945150.01737499982</v>
      </c>
      <c r="J292" s="15">
        <f t="shared" si="28"/>
        <v>1077062.0923749998</v>
      </c>
    </row>
    <row r="293" spans="3:10">
      <c r="C293" s="14">
        <f>노령연금!B291</f>
        <v>3110000</v>
      </c>
      <c r="D293" s="15">
        <f t="shared" si="28"/>
        <v>285800.48718749994</v>
      </c>
      <c r="E293" s="15">
        <f t="shared" si="28"/>
        <v>418292.96737500001</v>
      </c>
      <c r="F293" s="15">
        <f t="shared" si="28"/>
        <v>550455.04237500008</v>
      </c>
      <c r="G293" s="15">
        <f t="shared" si="28"/>
        <v>682617.11737500003</v>
      </c>
      <c r="H293" s="15">
        <f t="shared" si="28"/>
        <v>814779.19237499975</v>
      </c>
      <c r="I293" s="15">
        <f t="shared" si="28"/>
        <v>946941.26737499994</v>
      </c>
      <c r="J293" s="15">
        <f t="shared" si="28"/>
        <v>1079103.3423749998</v>
      </c>
    </row>
    <row r="294" spans="3:10">
      <c r="C294" s="14">
        <f>노령연금!B292</f>
        <v>3120000</v>
      </c>
      <c r="D294" s="15">
        <f t="shared" si="28"/>
        <v>286341.11218749994</v>
      </c>
      <c r="E294" s="15">
        <f t="shared" si="28"/>
        <v>419084.21737500001</v>
      </c>
      <c r="F294" s="15">
        <f t="shared" si="28"/>
        <v>551496.29237500008</v>
      </c>
      <c r="G294" s="15">
        <f t="shared" si="28"/>
        <v>683908.36737500003</v>
      </c>
      <c r="H294" s="15">
        <f t="shared" si="28"/>
        <v>816320.44237499975</v>
      </c>
      <c r="I294" s="15">
        <f t="shared" si="28"/>
        <v>948732.51737499982</v>
      </c>
      <c r="J294" s="15">
        <f t="shared" si="28"/>
        <v>1081144.5923749998</v>
      </c>
    </row>
    <row r="295" spans="3:10">
      <c r="C295" s="14">
        <f>노령연금!B293</f>
        <v>3130000</v>
      </c>
      <c r="D295" s="15">
        <f t="shared" si="28"/>
        <v>286881.73718749994</v>
      </c>
      <c r="E295" s="15">
        <f t="shared" si="28"/>
        <v>419875.46737500001</v>
      </c>
      <c r="F295" s="15">
        <f t="shared" si="28"/>
        <v>552537.54237500008</v>
      </c>
      <c r="G295" s="15">
        <f t="shared" si="28"/>
        <v>685199.61737500003</v>
      </c>
      <c r="H295" s="15">
        <f t="shared" si="28"/>
        <v>817861.69237499975</v>
      </c>
      <c r="I295" s="15">
        <f t="shared" si="28"/>
        <v>950523.76737499994</v>
      </c>
      <c r="J295" s="15">
        <f t="shared" si="28"/>
        <v>1083185.8423749998</v>
      </c>
    </row>
    <row r="296" spans="3:10">
      <c r="C296" s="14">
        <f>노령연금!B294</f>
        <v>3140000</v>
      </c>
      <c r="D296" s="15">
        <f t="shared" si="28"/>
        <v>287422.36218749994</v>
      </c>
      <c r="E296" s="15">
        <f t="shared" si="28"/>
        <v>420666.71737500001</v>
      </c>
      <c r="F296" s="15">
        <f t="shared" si="28"/>
        <v>553578.79237500008</v>
      </c>
      <c r="G296" s="15">
        <f t="shared" si="28"/>
        <v>686490.86737500003</v>
      </c>
      <c r="H296" s="15">
        <f t="shared" si="28"/>
        <v>819402.94237499975</v>
      </c>
      <c r="I296" s="15">
        <f t="shared" si="28"/>
        <v>952315.01737499994</v>
      </c>
      <c r="J296" s="15">
        <f t="shared" si="28"/>
        <v>1085227.0923749998</v>
      </c>
    </row>
    <row r="297" spans="3:10">
      <c r="C297" s="14">
        <f>노령연금!B295</f>
        <v>3150000</v>
      </c>
      <c r="D297" s="15">
        <f t="shared" si="28"/>
        <v>287962.98718749994</v>
      </c>
      <c r="E297" s="15">
        <f t="shared" si="28"/>
        <v>421457.96737500001</v>
      </c>
      <c r="F297" s="15">
        <f t="shared" si="28"/>
        <v>554620.04237500008</v>
      </c>
      <c r="G297" s="15">
        <f t="shared" si="28"/>
        <v>687782.11737500003</v>
      </c>
      <c r="H297" s="15">
        <f t="shared" si="28"/>
        <v>820944.19237499975</v>
      </c>
      <c r="I297" s="15">
        <f t="shared" si="28"/>
        <v>954106.26737499994</v>
      </c>
      <c r="J297" s="15">
        <f t="shared" si="28"/>
        <v>1087268.3423749998</v>
      </c>
    </row>
    <row r="298" spans="3:10">
      <c r="C298" s="14">
        <f>노령연금!B296</f>
        <v>3160000</v>
      </c>
      <c r="D298" s="15">
        <f t="shared" si="28"/>
        <v>288503.61218749994</v>
      </c>
      <c r="E298" s="15">
        <f t="shared" si="28"/>
        <v>422249.21737500001</v>
      </c>
      <c r="F298" s="15">
        <f t="shared" si="28"/>
        <v>555661.29237500008</v>
      </c>
      <c r="G298" s="15">
        <f t="shared" si="28"/>
        <v>689073.36737500003</v>
      </c>
      <c r="H298" s="15">
        <f t="shared" si="28"/>
        <v>822485.44237499975</v>
      </c>
      <c r="I298" s="15">
        <f t="shared" si="28"/>
        <v>955897.51737499994</v>
      </c>
      <c r="J298" s="15">
        <f t="shared" si="28"/>
        <v>1089309.5923749998</v>
      </c>
    </row>
    <row r="299" spans="3:10">
      <c r="C299" s="14">
        <f>노령연금!B297</f>
        <v>3170000</v>
      </c>
      <c r="D299" s="15">
        <f t="shared" ref="D299:J308" si="29">(($D$431*($C$6+$C299)*E$431/E$444)+($D$432*($C$6+$C299)*E$432/E$444)+($D$433*($C$6+$C299)*E$433/E$444)+($D$434*($C$6+$C299)*E$434/E$444)+($D$435*($C$6+$C299)*E$435/E$444)+($D$436*($C$6+$C299)*E$436/E$444)+($D$437*($C$6+$C299)*E$437/E$444)+($D$438*($C$6+$C299)*E$438/E$444)+($D$439*($C$6+$C299)*E$439/E$444)+($D$440*($C$6+$C299)*E$440/E$444)+($D$441*($C$6+$C299)*E$441/E$444)+($D$442*($C$6+$C299)*E$442/E$444)+($D$443*($C$6+$C299)*E$443/E$444))*E$444*12/240/12</f>
        <v>289044.23718749994</v>
      </c>
      <c r="E299" s="15">
        <f t="shared" si="29"/>
        <v>423040.46737500001</v>
      </c>
      <c r="F299" s="15">
        <f t="shared" si="29"/>
        <v>556702.54237500008</v>
      </c>
      <c r="G299" s="15">
        <f t="shared" si="29"/>
        <v>690364.61737500003</v>
      </c>
      <c r="H299" s="15">
        <f t="shared" si="29"/>
        <v>824026.69237499975</v>
      </c>
      <c r="I299" s="15">
        <f t="shared" si="29"/>
        <v>957688.76737499982</v>
      </c>
      <c r="J299" s="15">
        <f t="shared" si="29"/>
        <v>1091350.8423749998</v>
      </c>
    </row>
    <row r="300" spans="3:10">
      <c r="C300" s="14">
        <f>노령연금!B298</f>
        <v>3180000</v>
      </c>
      <c r="D300" s="15">
        <f t="shared" si="29"/>
        <v>289584.86218749994</v>
      </c>
      <c r="E300" s="15">
        <f t="shared" si="29"/>
        <v>423831.71737500001</v>
      </c>
      <c r="F300" s="15">
        <f t="shared" si="29"/>
        <v>557743.79237500008</v>
      </c>
      <c r="G300" s="15">
        <f t="shared" si="29"/>
        <v>691655.86737500003</v>
      </c>
      <c r="H300" s="15">
        <f t="shared" si="29"/>
        <v>825567.94237499975</v>
      </c>
      <c r="I300" s="15">
        <f t="shared" si="29"/>
        <v>959480.01737499994</v>
      </c>
      <c r="J300" s="15">
        <f t="shared" si="29"/>
        <v>1093392.0923749998</v>
      </c>
    </row>
    <row r="301" spans="3:10">
      <c r="C301" s="14">
        <f>노령연금!B299</f>
        <v>3190000</v>
      </c>
      <c r="D301" s="15">
        <f t="shared" si="29"/>
        <v>290125.48718749994</v>
      </c>
      <c r="E301" s="15">
        <f t="shared" si="29"/>
        <v>424622.96737500001</v>
      </c>
      <c r="F301" s="15">
        <f t="shared" si="29"/>
        <v>558785.04237500008</v>
      </c>
      <c r="G301" s="15">
        <f t="shared" si="29"/>
        <v>692947.11737500003</v>
      </c>
      <c r="H301" s="15">
        <f t="shared" si="29"/>
        <v>827109.19237499975</v>
      </c>
      <c r="I301" s="15">
        <f t="shared" si="29"/>
        <v>961271.26737499982</v>
      </c>
      <c r="J301" s="15">
        <f t="shared" si="29"/>
        <v>1095433.3423749998</v>
      </c>
    </row>
    <row r="302" spans="3:10">
      <c r="C302" s="14">
        <f>노령연금!B300</f>
        <v>3200000</v>
      </c>
      <c r="D302" s="15">
        <f t="shared" si="29"/>
        <v>290666.11218749994</v>
      </c>
      <c r="E302" s="15">
        <f t="shared" si="29"/>
        <v>425414.21737500001</v>
      </c>
      <c r="F302" s="15">
        <f t="shared" si="29"/>
        <v>559826.29237500008</v>
      </c>
      <c r="G302" s="15">
        <f t="shared" si="29"/>
        <v>694238.36737500003</v>
      </c>
      <c r="H302" s="15">
        <f t="shared" si="29"/>
        <v>828650.44237499975</v>
      </c>
      <c r="I302" s="15">
        <f t="shared" si="29"/>
        <v>963062.51737499994</v>
      </c>
      <c r="J302" s="15">
        <f t="shared" si="29"/>
        <v>1097474.5923749998</v>
      </c>
    </row>
    <row r="303" spans="3:10">
      <c r="C303" s="14">
        <f>노령연금!B301</f>
        <v>3210000</v>
      </c>
      <c r="D303" s="15">
        <f t="shared" si="29"/>
        <v>291206.73718749994</v>
      </c>
      <c r="E303" s="15">
        <f t="shared" si="29"/>
        <v>426205.46737500001</v>
      </c>
      <c r="F303" s="15">
        <f t="shared" si="29"/>
        <v>560867.54237500008</v>
      </c>
      <c r="G303" s="15">
        <f t="shared" si="29"/>
        <v>695529.61737500003</v>
      </c>
      <c r="H303" s="15">
        <f t="shared" si="29"/>
        <v>830191.69237499975</v>
      </c>
      <c r="I303" s="15">
        <f t="shared" si="29"/>
        <v>964853.76737499994</v>
      </c>
      <c r="J303" s="15">
        <f t="shared" si="29"/>
        <v>1099515.8423749998</v>
      </c>
    </row>
    <row r="304" spans="3:10">
      <c r="C304" s="14">
        <f>노령연금!B302</f>
        <v>3220000</v>
      </c>
      <c r="D304" s="15">
        <f t="shared" si="29"/>
        <v>291747.36218749994</v>
      </c>
      <c r="E304" s="15">
        <f t="shared" si="29"/>
        <v>426996.71737500001</v>
      </c>
      <c r="F304" s="15">
        <f t="shared" si="29"/>
        <v>561908.79237500008</v>
      </c>
      <c r="G304" s="15">
        <f t="shared" si="29"/>
        <v>696820.86737500003</v>
      </c>
      <c r="H304" s="15">
        <f t="shared" si="29"/>
        <v>831732.94237499975</v>
      </c>
      <c r="I304" s="15">
        <f t="shared" si="29"/>
        <v>966645.01737499994</v>
      </c>
      <c r="J304" s="15">
        <f t="shared" si="29"/>
        <v>1101557.0923749998</v>
      </c>
    </row>
    <row r="305" spans="3:10">
      <c r="C305" s="14">
        <f>노령연금!B303</f>
        <v>3230000</v>
      </c>
      <c r="D305" s="15">
        <f t="shared" si="29"/>
        <v>292287.98718749994</v>
      </c>
      <c r="E305" s="15">
        <f t="shared" si="29"/>
        <v>427787.96737500001</v>
      </c>
      <c r="F305" s="15">
        <f t="shared" si="29"/>
        <v>562950.04237500008</v>
      </c>
      <c r="G305" s="15">
        <f t="shared" si="29"/>
        <v>698112.11737500003</v>
      </c>
      <c r="H305" s="15">
        <f t="shared" si="29"/>
        <v>833274.19237499975</v>
      </c>
      <c r="I305" s="15">
        <f t="shared" si="29"/>
        <v>968436.26737499994</v>
      </c>
      <c r="J305" s="15">
        <f t="shared" si="29"/>
        <v>1103598.3423749998</v>
      </c>
    </row>
    <row r="306" spans="3:10">
      <c r="C306" s="14">
        <f>노령연금!B304</f>
        <v>3240000</v>
      </c>
      <c r="D306" s="15">
        <f t="shared" si="29"/>
        <v>292828.61218749994</v>
      </c>
      <c r="E306" s="15">
        <f t="shared" si="29"/>
        <v>428579.21737500001</v>
      </c>
      <c r="F306" s="15">
        <f t="shared" si="29"/>
        <v>563991.29237500008</v>
      </c>
      <c r="G306" s="15">
        <f t="shared" si="29"/>
        <v>699403.36737499991</v>
      </c>
      <c r="H306" s="15">
        <f t="shared" si="29"/>
        <v>834815.44237499975</v>
      </c>
      <c r="I306" s="15">
        <f t="shared" si="29"/>
        <v>970227.51737499982</v>
      </c>
      <c r="J306" s="15">
        <f t="shared" si="29"/>
        <v>1105639.5923749998</v>
      </c>
    </row>
    <row r="307" spans="3:10">
      <c r="C307" s="14">
        <f>노령연금!B305</f>
        <v>3250000</v>
      </c>
      <c r="D307" s="15">
        <f t="shared" si="29"/>
        <v>293369.23718749994</v>
      </c>
      <c r="E307" s="15">
        <f t="shared" si="29"/>
        <v>429370.46737500001</v>
      </c>
      <c r="F307" s="15">
        <f t="shared" si="29"/>
        <v>565032.54237500008</v>
      </c>
      <c r="G307" s="15">
        <f t="shared" si="29"/>
        <v>700694.61737499991</v>
      </c>
      <c r="H307" s="15">
        <f t="shared" si="29"/>
        <v>836356.69237499975</v>
      </c>
      <c r="I307" s="15">
        <f t="shared" si="29"/>
        <v>972018.76737499994</v>
      </c>
      <c r="J307" s="15">
        <f t="shared" si="29"/>
        <v>1107680.8423749998</v>
      </c>
    </row>
    <row r="308" spans="3:10">
      <c r="C308" s="14">
        <f>노령연금!B306</f>
        <v>3260000</v>
      </c>
      <c r="D308" s="15">
        <f t="shared" si="29"/>
        <v>293909.86218749994</v>
      </c>
      <c r="E308" s="15">
        <f t="shared" si="29"/>
        <v>430161.71737500001</v>
      </c>
      <c r="F308" s="15">
        <f t="shared" si="29"/>
        <v>566073.79237500008</v>
      </c>
      <c r="G308" s="15">
        <f t="shared" si="29"/>
        <v>701985.86737499991</v>
      </c>
      <c r="H308" s="15">
        <f t="shared" si="29"/>
        <v>837897.94237499975</v>
      </c>
      <c r="I308" s="15">
        <f t="shared" si="29"/>
        <v>973810.01737499982</v>
      </c>
      <c r="J308" s="15">
        <f t="shared" si="29"/>
        <v>1109722.0923749998</v>
      </c>
    </row>
    <row r="309" spans="3:10">
      <c r="C309" s="14">
        <f>노령연금!B307</f>
        <v>3270000</v>
      </c>
      <c r="D309" s="15">
        <f t="shared" ref="D309:J318" si="30">(($D$431*($C$6+$C309)*E$431/E$444)+($D$432*($C$6+$C309)*E$432/E$444)+($D$433*($C$6+$C309)*E$433/E$444)+($D$434*($C$6+$C309)*E$434/E$444)+($D$435*($C$6+$C309)*E$435/E$444)+($D$436*($C$6+$C309)*E$436/E$444)+($D$437*($C$6+$C309)*E$437/E$444)+($D$438*($C$6+$C309)*E$438/E$444)+($D$439*($C$6+$C309)*E$439/E$444)+($D$440*($C$6+$C309)*E$440/E$444)+($D$441*($C$6+$C309)*E$441/E$444)+($D$442*($C$6+$C309)*E$442/E$444)+($D$443*($C$6+$C309)*E$443/E$444))*E$444*12/240/12</f>
        <v>294450.48718749994</v>
      </c>
      <c r="E309" s="15">
        <f t="shared" si="30"/>
        <v>430952.96737500001</v>
      </c>
      <c r="F309" s="15">
        <f t="shared" si="30"/>
        <v>567115.04237500008</v>
      </c>
      <c r="G309" s="15">
        <f t="shared" si="30"/>
        <v>703277.11737499991</v>
      </c>
      <c r="H309" s="15">
        <f t="shared" si="30"/>
        <v>839439.19237499975</v>
      </c>
      <c r="I309" s="15">
        <f t="shared" si="30"/>
        <v>975601.26737499994</v>
      </c>
      <c r="J309" s="15">
        <f t="shared" si="30"/>
        <v>1111763.3423749998</v>
      </c>
    </row>
    <row r="310" spans="3:10">
      <c r="C310" s="14">
        <f>노령연금!B308</f>
        <v>3280000</v>
      </c>
      <c r="D310" s="15">
        <f t="shared" si="30"/>
        <v>294991.11218749994</v>
      </c>
      <c r="E310" s="15">
        <f t="shared" si="30"/>
        <v>431744.21737500001</v>
      </c>
      <c r="F310" s="15">
        <f t="shared" si="30"/>
        <v>568156.29237500008</v>
      </c>
      <c r="G310" s="15">
        <f t="shared" si="30"/>
        <v>704568.36737499991</v>
      </c>
      <c r="H310" s="15">
        <f t="shared" si="30"/>
        <v>840980.44237499975</v>
      </c>
      <c r="I310" s="15">
        <f t="shared" si="30"/>
        <v>977392.51737499994</v>
      </c>
      <c r="J310" s="15">
        <f t="shared" si="30"/>
        <v>1113804.5923749998</v>
      </c>
    </row>
    <row r="311" spans="3:10">
      <c r="C311" s="14">
        <f>노령연금!B309</f>
        <v>3290000</v>
      </c>
      <c r="D311" s="15">
        <f t="shared" si="30"/>
        <v>295531.73718749994</v>
      </c>
      <c r="E311" s="15">
        <f t="shared" si="30"/>
        <v>432535.46737500001</v>
      </c>
      <c r="F311" s="15">
        <f t="shared" si="30"/>
        <v>569197.54237500008</v>
      </c>
      <c r="G311" s="15">
        <f t="shared" si="30"/>
        <v>705859.61737499991</v>
      </c>
      <c r="H311" s="15">
        <f t="shared" si="30"/>
        <v>842521.69237499975</v>
      </c>
      <c r="I311" s="15">
        <f t="shared" si="30"/>
        <v>979183.76737499994</v>
      </c>
      <c r="J311" s="15">
        <f t="shared" si="30"/>
        <v>1115845.8423749998</v>
      </c>
    </row>
    <row r="312" spans="3:10">
      <c r="C312" s="14">
        <f>노령연금!B310</f>
        <v>3300000</v>
      </c>
      <c r="D312" s="15">
        <f t="shared" si="30"/>
        <v>296072.36218749994</v>
      </c>
      <c r="E312" s="15">
        <f t="shared" si="30"/>
        <v>433326.71737500001</v>
      </c>
      <c r="F312" s="15">
        <f t="shared" si="30"/>
        <v>570238.79237500008</v>
      </c>
      <c r="G312" s="15">
        <f t="shared" si="30"/>
        <v>707150.86737499991</v>
      </c>
      <c r="H312" s="15">
        <f t="shared" si="30"/>
        <v>844062.94237499975</v>
      </c>
      <c r="I312" s="15">
        <f t="shared" si="30"/>
        <v>980975.01737499994</v>
      </c>
      <c r="J312" s="15">
        <f t="shared" si="30"/>
        <v>1117887.0923749998</v>
      </c>
    </row>
    <row r="313" spans="3:10">
      <c r="C313" s="14">
        <f>노령연금!B311</f>
        <v>3310000</v>
      </c>
      <c r="D313" s="15">
        <f t="shared" si="30"/>
        <v>296612.98718749994</v>
      </c>
      <c r="E313" s="15">
        <f t="shared" si="30"/>
        <v>434117.96737500001</v>
      </c>
      <c r="F313" s="15">
        <f t="shared" si="30"/>
        <v>571280.04237500008</v>
      </c>
      <c r="G313" s="15">
        <f t="shared" si="30"/>
        <v>708442.11737499991</v>
      </c>
      <c r="H313" s="15">
        <f t="shared" si="30"/>
        <v>845604.19237499975</v>
      </c>
      <c r="I313" s="15">
        <f t="shared" si="30"/>
        <v>982766.26737499982</v>
      </c>
      <c r="J313" s="15">
        <f t="shared" si="30"/>
        <v>1119928.3423749998</v>
      </c>
    </row>
    <row r="314" spans="3:10">
      <c r="C314" s="14">
        <f>노령연금!B312</f>
        <v>3320000</v>
      </c>
      <c r="D314" s="15">
        <f t="shared" si="30"/>
        <v>297153.61218749994</v>
      </c>
      <c r="E314" s="15">
        <f t="shared" si="30"/>
        <v>434909.21737500001</v>
      </c>
      <c r="F314" s="15">
        <f t="shared" si="30"/>
        <v>572321.29237500008</v>
      </c>
      <c r="G314" s="15">
        <f t="shared" si="30"/>
        <v>709733.36737499991</v>
      </c>
      <c r="H314" s="15">
        <f t="shared" si="30"/>
        <v>847145.44237499975</v>
      </c>
      <c r="I314" s="15">
        <f t="shared" si="30"/>
        <v>984557.51737499994</v>
      </c>
      <c r="J314" s="15">
        <f t="shared" si="30"/>
        <v>1121969.5923749998</v>
      </c>
    </row>
    <row r="315" spans="3:10">
      <c r="C315" s="14">
        <f>노령연금!B313</f>
        <v>3330000</v>
      </c>
      <c r="D315" s="15">
        <f t="shared" si="30"/>
        <v>297694.23718749994</v>
      </c>
      <c r="E315" s="15">
        <f t="shared" si="30"/>
        <v>435700.46737500001</v>
      </c>
      <c r="F315" s="15">
        <f t="shared" si="30"/>
        <v>573362.54237500008</v>
      </c>
      <c r="G315" s="15">
        <f t="shared" si="30"/>
        <v>711024.61737499991</v>
      </c>
      <c r="H315" s="15">
        <f t="shared" si="30"/>
        <v>848686.69237499975</v>
      </c>
      <c r="I315" s="15">
        <f t="shared" si="30"/>
        <v>986348.76737499982</v>
      </c>
      <c r="J315" s="15">
        <f t="shared" si="30"/>
        <v>1124010.8423749998</v>
      </c>
    </row>
    <row r="316" spans="3:10">
      <c r="C316" s="14">
        <f>노령연금!B314</f>
        <v>3340000</v>
      </c>
      <c r="D316" s="15">
        <f t="shared" si="30"/>
        <v>298234.86218749994</v>
      </c>
      <c r="E316" s="15">
        <f t="shared" si="30"/>
        <v>436491.71737500001</v>
      </c>
      <c r="F316" s="15">
        <f t="shared" si="30"/>
        <v>574403.79237500008</v>
      </c>
      <c r="G316" s="15">
        <f t="shared" si="30"/>
        <v>712315.86737499991</v>
      </c>
      <c r="H316" s="15">
        <f t="shared" si="30"/>
        <v>850227.94237499975</v>
      </c>
      <c r="I316" s="15">
        <f t="shared" si="30"/>
        <v>988140.01737499994</v>
      </c>
      <c r="J316" s="15">
        <f t="shared" si="30"/>
        <v>1126052.0923749998</v>
      </c>
    </row>
    <row r="317" spans="3:10">
      <c r="C317" s="14">
        <f>노령연금!B315</f>
        <v>3350000</v>
      </c>
      <c r="D317" s="15">
        <f t="shared" si="30"/>
        <v>298775.48718749994</v>
      </c>
      <c r="E317" s="15">
        <f t="shared" si="30"/>
        <v>437282.96737500001</v>
      </c>
      <c r="F317" s="15">
        <f t="shared" si="30"/>
        <v>575445.04237500008</v>
      </c>
      <c r="G317" s="15">
        <f t="shared" si="30"/>
        <v>713607.11737499991</v>
      </c>
      <c r="H317" s="15">
        <f t="shared" si="30"/>
        <v>851769.19237499998</v>
      </c>
      <c r="I317" s="15">
        <f t="shared" si="30"/>
        <v>989931.26737499994</v>
      </c>
      <c r="J317" s="15">
        <f t="shared" si="30"/>
        <v>1128093.3423749998</v>
      </c>
    </row>
    <row r="318" spans="3:10">
      <c r="C318" s="14">
        <f>노령연금!B316</f>
        <v>3360000</v>
      </c>
      <c r="D318" s="15">
        <f t="shared" si="30"/>
        <v>299316.11218749994</v>
      </c>
      <c r="E318" s="15">
        <f t="shared" si="30"/>
        <v>438074.21737500001</v>
      </c>
      <c r="F318" s="15">
        <f t="shared" si="30"/>
        <v>576486.29237500008</v>
      </c>
      <c r="G318" s="15">
        <f t="shared" si="30"/>
        <v>714898.36737499991</v>
      </c>
      <c r="H318" s="15">
        <f t="shared" si="30"/>
        <v>853310.44237499998</v>
      </c>
      <c r="I318" s="15">
        <f t="shared" si="30"/>
        <v>991722.51737499994</v>
      </c>
      <c r="J318" s="15">
        <f t="shared" si="30"/>
        <v>1130134.5923749998</v>
      </c>
    </row>
    <row r="319" spans="3:10">
      <c r="C319" s="14">
        <f>노령연금!B317</f>
        <v>3370000</v>
      </c>
      <c r="D319" s="15">
        <f t="shared" ref="D319:J328" si="31">(($D$431*($C$6+$C319)*E$431/E$444)+($D$432*($C$6+$C319)*E$432/E$444)+($D$433*($C$6+$C319)*E$433/E$444)+($D$434*($C$6+$C319)*E$434/E$444)+($D$435*($C$6+$C319)*E$435/E$444)+($D$436*($C$6+$C319)*E$436/E$444)+($D$437*($C$6+$C319)*E$437/E$444)+($D$438*($C$6+$C319)*E$438/E$444)+($D$439*($C$6+$C319)*E$439/E$444)+($D$440*($C$6+$C319)*E$440/E$444)+($D$441*($C$6+$C319)*E$441/E$444)+($D$442*($C$6+$C319)*E$442/E$444)+($D$443*($C$6+$C319)*E$443/E$444))*E$444*12/240/12</f>
        <v>299856.73718749994</v>
      </c>
      <c r="E319" s="15">
        <f t="shared" si="31"/>
        <v>438865.46737500001</v>
      </c>
      <c r="F319" s="15">
        <f t="shared" si="31"/>
        <v>577527.54237500008</v>
      </c>
      <c r="G319" s="15">
        <f t="shared" si="31"/>
        <v>716189.61737499991</v>
      </c>
      <c r="H319" s="15">
        <f t="shared" si="31"/>
        <v>854851.69237499998</v>
      </c>
      <c r="I319" s="15">
        <f t="shared" si="31"/>
        <v>993513.76737499994</v>
      </c>
      <c r="J319" s="15">
        <f t="shared" si="31"/>
        <v>1132175.8423749998</v>
      </c>
    </row>
    <row r="320" spans="3:10">
      <c r="C320" s="14">
        <f>노령연금!B318</f>
        <v>3380000</v>
      </c>
      <c r="D320" s="15">
        <f t="shared" si="31"/>
        <v>300397.36218749994</v>
      </c>
      <c r="E320" s="15">
        <f t="shared" si="31"/>
        <v>439656.71737500001</v>
      </c>
      <c r="F320" s="15">
        <f t="shared" si="31"/>
        <v>578568.79237500008</v>
      </c>
      <c r="G320" s="15">
        <f t="shared" si="31"/>
        <v>717480.86737499991</v>
      </c>
      <c r="H320" s="15">
        <f t="shared" si="31"/>
        <v>856392.94237499998</v>
      </c>
      <c r="I320" s="15">
        <f t="shared" si="31"/>
        <v>995305.01737499982</v>
      </c>
      <c r="J320" s="15">
        <f t="shared" si="31"/>
        <v>1134217.0923749998</v>
      </c>
    </row>
    <row r="321" spans="3:10">
      <c r="C321" s="14">
        <f>노령연금!B319</f>
        <v>3390000</v>
      </c>
      <c r="D321" s="15">
        <f t="shared" si="31"/>
        <v>300937.98718749994</v>
      </c>
      <c r="E321" s="15">
        <f t="shared" si="31"/>
        <v>440447.96737500001</v>
      </c>
      <c r="F321" s="15">
        <f t="shared" si="31"/>
        <v>579610.04237500008</v>
      </c>
      <c r="G321" s="15">
        <f t="shared" si="31"/>
        <v>718772.11737499991</v>
      </c>
      <c r="H321" s="15">
        <f t="shared" si="31"/>
        <v>857934.19237499998</v>
      </c>
      <c r="I321" s="15">
        <f t="shared" si="31"/>
        <v>997096.26737499994</v>
      </c>
      <c r="J321" s="15">
        <f t="shared" si="31"/>
        <v>1136258.3423749998</v>
      </c>
    </row>
    <row r="322" spans="3:10">
      <c r="C322" s="14">
        <f>노령연금!B320</f>
        <v>3400000</v>
      </c>
      <c r="D322" s="15">
        <f t="shared" si="31"/>
        <v>301478.61218749994</v>
      </c>
      <c r="E322" s="15">
        <f t="shared" si="31"/>
        <v>441239.21737500001</v>
      </c>
      <c r="F322" s="15">
        <f t="shared" si="31"/>
        <v>580651.29237500008</v>
      </c>
      <c r="G322" s="15">
        <f t="shared" si="31"/>
        <v>720063.36737499991</v>
      </c>
      <c r="H322" s="15">
        <f t="shared" si="31"/>
        <v>859475.44237499998</v>
      </c>
      <c r="I322" s="15">
        <f t="shared" si="31"/>
        <v>998887.51737499982</v>
      </c>
      <c r="J322" s="15">
        <f t="shared" si="31"/>
        <v>1138299.5923749998</v>
      </c>
    </row>
    <row r="323" spans="3:10">
      <c r="C323" s="14">
        <f>노령연금!B321</f>
        <v>3410000</v>
      </c>
      <c r="D323" s="15">
        <f t="shared" si="31"/>
        <v>302019.23718749994</v>
      </c>
      <c r="E323" s="15">
        <f t="shared" si="31"/>
        <v>442030.46737500001</v>
      </c>
      <c r="F323" s="15">
        <f t="shared" si="31"/>
        <v>581692.54237500008</v>
      </c>
      <c r="G323" s="15">
        <f t="shared" si="31"/>
        <v>721354.61737499991</v>
      </c>
      <c r="H323" s="15">
        <f t="shared" si="31"/>
        <v>861016.69237499998</v>
      </c>
      <c r="I323" s="15">
        <f t="shared" si="31"/>
        <v>1000678.7673749999</v>
      </c>
      <c r="J323" s="15">
        <f t="shared" si="31"/>
        <v>1140340.8423749998</v>
      </c>
    </row>
    <row r="324" spans="3:10">
      <c r="C324" s="14">
        <f>노령연금!B322</f>
        <v>3420000</v>
      </c>
      <c r="D324" s="15">
        <f t="shared" si="31"/>
        <v>302559.86218749994</v>
      </c>
      <c r="E324" s="15">
        <f t="shared" si="31"/>
        <v>442821.71737500001</v>
      </c>
      <c r="F324" s="15">
        <f t="shared" si="31"/>
        <v>582733.79237500008</v>
      </c>
      <c r="G324" s="15">
        <f t="shared" si="31"/>
        <v>722645.86737499991</v>
      </c>
      <c r="H324" s="15">
        <f t="shared" si="31"/>
        <v>862557.94237499998</v>
      </c>
      <c r="I324" s="15">
        <f t="shared" si="31"/>
        <v>1002470.0173749999</v>
      </c>
      <c r="J324" s="15">
        <f t="shared" si="31"/>
        <v>1142382.0923749998</v>
      </c>
    </row>
    <row r="325" spans="3:10">
      <c r="C325" s="14">
        <f>노령연금!B323</f>
        <v>3430000</v>
      </c>
      <c r="D325" s="15">
        <f t="shared" si="31"/>
        <v>303100.48718749994</v>
      </c>
      <c r="E325" s="15">
        <f t="shared" si="31"/>
        <v>443612.96737500001</v>
      </c>
      <c r="F325" s="15">
        <f t="shared" si="31"/>
        <v>583775.04237500008</v>
      </c>
      <c r="G325" s="15">
        <f t="shared" si="31"/>
        <v>723937.11737499991</v>
      </c>
      <c r="H325" s="15">
        <f t="shared" si="31"/>
        <v>864099.19237499998</v>
      </c>
      <c r="I325" s="15">
        <f t="shared" si="31"/>
        <v>1004261.2673749999</v>
      </c>
      <c r="J325" s="15">
        <f t="shared" si="31"/>
        <v>1144423.3423749998</v>
      </c>
    </row>
    <row r="326" spans="3:10">
      <c r="C326" s="14">
        <f>노령연금!B324</f>
        <v>3440000</v>
      </c>
      <c r="D326" s="15">
        <f t="shared" si="31"/>
        <v>303641.11218749994</v>
      </c>
      <c r="E326" s="15">
        <f t="shared" si="31"/>
        <v>444404.21737500001</v>
      </c>
      <c r="F326" s="15">
        <f t="shared" si="31"/>
        <v>584816.29237500008</v>
      </c>
      <c r="G326" s="15">
        <f t="shared" si="31"/>
        <v>725228.36737499991</v>
      </c>
      <c r="H326" s="15">
        <f t="shared" si="31"/>
        <v>865640.44237499998</v>
      </c>
      <c r="I326" s="15">
        <f t="shared" si="31"/>
        <v>1006052.5173749999</v>
      </c>
      <c r="J326" s="15">
        <f t="shared" si="31"/>
        <v>1146464.5923749998</v>
      </c>
    </row>
    <row r="327" spans="3:10">
      <c r="C327" s="14">
        <f>노령연금!B325</f>
        <v>3450000</v>
      </c>
      <c r="D327" s="15">
        <f t="shared" si="31"/>
        <v>304181.73718749994</v>
      </c>
      <c r="E327" s="15">
        <f t="shared" si="31"/>
        <v>445195.46737500001</v>
      </c>
      <c r="F327" s="15">
        <f t="shared" si="31"/>
        <v>585857.54237500008</v>
      </c>
      <c r="G327" s="15">
        <f t="shared" si="31"/>
        <v>726519.61737499991</v>
      </c>
      <c r="H327" s="15">
        <f t="shared" si="31"/>
        <v>867181.69237499998</v>
      </c>
      <c r="I327" s="15">
        <f t="shared" si="31"/>
        <v>1007843.7673749998</v>
      </c>
      <c r="J327" s="15">
        <f t="shared" si="31"/>
        <v>1148505.8423749998</v>
      </c>
    </row>
    <row r="328" spans="3:10">
      <c r="C328" s="14">
        <f>노령연금!B326</f>
        <v>3460000</v>
      </c>
      <c r="D328" s="15">
        <f t="shared" si="31"/>
        <v>304722.36218749994</v>
      </c>
      <c r="E328" s="15">
        <f t="shared" si="31"/>
        <v>445986.71737500001</v>
      </c>
      <c r="F328" s="15">
        <f t="shared" si="31"/>
        <v>586898.79237500008</v>
      </c>
      <c r="G328" s="15">
        <f t="shared" si="31"/>
        <v>727810.86737499991</v>
      </c>
      <c r="H328" s="15">
        <f t="shared" si="31"/>
        <v>868722.94237499998</v>
      </c>
      <c r="I328" s="15">
        <f t="shared" si="31"/>
        <v>1009635.0173749999</v>
      </c>
      <c r="J328" s="15">
        <f t="shared" si="31"/>
        <v>1150547.0923749998</v>
      </c>
    </row>
    <row r="329" spans="3:10">
      <c r="C329" s="14">
        <f>노령연금!B327</f>
        <v>3470000</v>
      </c>
      <c r="D329" s="15">
        <f t="shared" ref="D329:J338" si="32">(($D$431*($C$6+$C329)*E$431/E$444)+($D$432*($C$6+$C329)*E$432/E$444)+($D$433*($C$6+$C329)*E$433/E$444)+($D$434*($C$6+$C329)*E$434/E$444)+($D$435*($C$6+$C329)*E$435/E$444)+($D$436*($C$6+$C329)*E$436/E$444)+($D$437*($C$6+$C329)*E$437/E$444)+($D$438*($C$6+$C329)*E$438/E$444)+($D$439*($C$6+$C329)*E$439/E$444)+($D$440*($C$6+$C329)*E$440/E$444)+($D$441*($C$6+$C329)*E$441/E$444)+($D$442*($C$6+$C329)*E$442/E$444)+($D$443*($C$6+$C329)*E$443/E$444))*E$444*12/240/12</f>
        <v>305262.98718749994</v>
      </c>
      <c r="E329" s="15">
        <f t="shared" si="32"/>
        <v>446777.96737500001</v>
      </c>
      <c r="F329" s="15">
        <f t="shared" si="32"/>
        <v>587940.04237500008</v>
      </c>
      <c r="G329" s="15">
        <f t="shared" si="32"/>
        <v>729102.11737499991</v>
      </c>
      <c r="H329" s="15">
        <f t="shared" si="32"/>
        <v>870264.19237499998</v>
      </c>
      <c r="I329" s="15">
        <f t="shared" si="32"/>
        <v>1011426.2673749998</v>
      </c>
      <c r="J329" s="15">
        <f t="shared" si="32"/>
        <v>1152588.3423749998</v>
      </c>
    </row>
    <row r="330" spans="3:10">
      <c r="C330" s="14">
        <f>노령연금!B328</f>
        <v>3480000</v>
      </c>
      <c r="D330" s="15">
        <f t="shared" si="32"/>
        <v>305803.61218749994</v>
      </c>
      <c r="E330" s="15">
        <f t="shared" si="32"/>
        <v>447569.21737500001</v>
      </c>
      <c r="F330" s="15">
        <f t="shared" si="32"/>
        <v>588981.29237500008</v>
      </c>
      <c r="G330" s="15">
        <f t="shared" si="32"/>
        <v>730393.36737499991</v>
      </c>
      <c r="H330" s="15">
        <f t="shared" si="32"/>
        <v>871805.44237499998</v>
      </c>
      <c r="I330" s="15">
        <f t="shared" si="32"/>
        <v>1013217.5173749999</v>
      </c>
      <c r="J330" s="15">
        <f t="shared" si="32"/>
        <v>1154629.5923749998</v>
      </c>
    </row>
    <row r="331" spans="3:10">
      <c r="C331" s="14">
        <f>노령연금!B329</f>
        <v>3490000</v>
      </c>
      <c r="D331" s="15">
        <f t="shared" si="32"/>
        <v>306344.23718749994</v>
      </c>
      <c r="E331" s="15">
        <f t="shared" si="32"/>
        <v>448360.46737500001</v>
      </c>
      <c r="F331" s="15">
        <f t="shared" si="32"/>
        <v>590022.54237500008</v>
      </c>
      <c r="G331" s="15">
        <f t="shared" si="32"/>
        <v>731684.61737499991</v>
      </c>
      <c r="H331" s="15">
        <f t="shared" si="32"/>
        <v>873346.69237499998</v>
      </c>
      <c r="I331" s="15">
        <f t="shared" si="32"/>
        <v>1015008.7673749999</v>
      </c>
      <c r="J331" s="15">
        <f t="shared" si="32"/>
        <v>1156670.8423749998</v>
      </c>
    </row>
    <row r="332" spans="3:10">
      <c r="C332" s="14">
        <f>노령연금!B330</f>
        <v>3500000</v>
      </c>
      <c r="D332" s="15">
        <f t="shared" si="32"/>
        <v>306884.86218749994</v>
      </c>
      <c r="E332" s="15">
        <f t="shared" si="32"/>
        <v>449151.71737500001</v>
      </c>
      <c r="F332" s="15">
        <f t="shared" si="32"/>
        <v>591063.79237500008</v>
      </c>
      <c r="G332" s="15">
        <f t="shared" si="32"/>
        <v>732975.86737499991</v>
      </c>
      <c r="H332" s="15">
        <f t="shared" si="32"/>
        <v>874887.94237499998</v>
      </c>
      <c r="I332" s="15">
        <f t="shared" si="32"/>
        <v>1016800.0173749999</v>
      </c>
      <c r="J332" s="15">
        <f t="shared" si="32"/>
        <v>1158712.0923749998</v>
      </c>
    </row>
    <row r="333" spans="3:10">
      <c r="C333" s="14">
        <f>노령연금!B331</f>
        <v>3510000</v>
      </c>
      <c r="D333" s="15">
        <f t="shared" si="32"/>
        <v>307425.48718749994</v>
      </c>
      <c r="E333" s="15">
        <f t="shared" si="32"/>
        <v>449942.96737500001</v>
      </c>
      <c r="F333" s="15">
        <f t="shared" si="32"/>
        <v>592105.04237500008</v>
      </c>
      <c r="G333" s="15">
        <f t="shared" si="32"/>
        <v>734267.11737499991</v>
      </c>
      <c r="H333" s="15">
        <f t="shared" si="32"/>
        <v>876429.19237499998</v>
      </c>
      <c r="I333" s="15">
        <f t="shared" si="32"/>
        <v>1018591.2673749999</v>
      </c>
      <c r="J333" s="15">
        <f t="shared" si="32"/>
        <v>1160753.3423749998</v>
      </c>
    </row>
    <row r="334" spans="3:10">
      <c r="C334" s="14">
        <f>노령연금!B332</f>
        <v>3520000</v>
      </c>
      <c r="D334" s="15">
        <f t="shared" si="32"/>
        <v>307966.11218749994</v>
      </c>
      <c r="E334" s="15">
        <f t="shared" si="32"/>
        <v>450734.21737500001</v>
      </c>
      <c r="F334" s="15">
        <f t="shared" si="32"/>
        <v>593146.29237500008</v>
      </c>
      <c r="G334" s="15">
        <f t="shared" si="32"/>
        <v>735558.36737499991</v>
      </c>
      <c r="H334" s="15">
        <f t="shared" si="32"/>
        <v>877970.44237499998</v>
      </c>
      <c r="I334" s="15">
        <f t="shared" si="32"/>
        <v>1020382.5173749998</v>
      </c>
      <c r="J334" s="15">
        <f t="shared" si="32"/>
        <v>1162794.5923749998</v>
      </c>
    </row>
    <row r="335" spans="3:10">
      <c r="C335" s="14">
        <f>노령연금!B333</f>
        <v>3530000</v>
      </c>
      <c r="D335" s="15">
        <f t="shared" si="32"/>
        <v>308506.73718749994</v>
      </c>
      <c r="E335" s="15">
        <f t="shared" si="32"/>
        <v>451525.46737500001</v>
      </c>
      <c r="F335" s="15">
        <f t="shared" si="32"/>
        <v>594187.54237500008</v>
      </c>
      <c r="G335" s="15">
        <f t="shared" si="32"/>
        <v>736849.61737499991</v>
      </c>
      <c r="H335" s="15">
        <f t="shared" si="32"/>
        <v>879511.69237499998</v>
      </c>
      <c r="I335" s="15">
        <f t="shared" si="32"/>
        <v>1022173.7673749999</v>
      </c>
      <c r="J335" s="15">
        <f t="shared" si="32"/>
        <v>1164835.8423749998</v>
      </c>
    </row>
    <row r="336" spans="3:10">
      <c r="C336" s="14">
        <f>노령연금!B334</f>
        <v>3540000</v>
      </c>
      <c r="D336" s="15">
        <f t="shared" si="32"/>
        <v>309047.36218749994</v>
      </c>
      <c r="E336" s="15">
        <f t="shared" si="32"/>
        <v>452316.71737500001</v>
      </c>
      <c r="F336" s="15">
        <f t="shared" si="32"/>
        <v>595228.79237500008</v>
      </c>
      <c r="G336" s="15">
        <f t="shared" si="32"/>
        <v>738140.86737499991</v>
      </c>
      <c r="H336" s="15">
        <f t="shared" si="32"/>
        <v>881052.94237499998</v>
      </c>
      <c r="I336" s="15">
        <f t="shared" si="32"/>
        <v>1023965.0173749998</v>
      </c>
      <c r="J336" s="15">
        <f t="shared" si="32"/>
        <v>1166877.0923749998</v>
      </c>
    </row>
    <row r="337" spans="3:10">
      <c r="C337" s="14">
        <f>노령연금!B335</f>
        <v>3550000</v>
      </c>
      <c r="D337" s="15">
        <f t="shared" si="32"/>
        <v>309587.98718749994</v>
      </c>
      <c r="E337" s="15">
        <f t="shared" si="32"/>
        <v>453107.96737500001</v>
      </c>
      <c r="F337" s="15">
        <f t="shared" si="32"/>
        <v>596270.04237500008</v>
      </c>
      <c r="G337" s="15">
        <f t="shared" si="32"/>
        <v>739432.11737499991</v>
      </c>
      <c r="H337" s="15">
        <f t="shared" si="32"/>
        <v>882594.19237499998</v>
      </c>
      <c r="I337" s="15">
        <f t="shared" si="32"/>
        <v>1025756.2673749999</v>
      </c>
      <c r="J337" s="15">
        <f t="shared" si="32"/>
        <v>1168918.3423749998</v>
      </c>
    </row>
    <row r="338" spans="3:10">
      <c r="C338" s="14">
        <f>노령연금!B336</f>
        <v>3560000</v>
      </c>
      <c r="D338" s="15">
        <f t="shared" si="32"/>
        <v>310128.61218749994</v>
      </c>
      <c r="E338" s="15">
        <f t="shared" si="32"/>
        <v>453899.21737500001</v>
      </c>
      <c r="F338" s="15">
        <f t="shared" si="32"/>
        <v>597311.29237500008</v>
      </c>
      <c r="G338" s="15">
        <f t="shared" si="32"/>
        <v>740723.36737499991</v>
      </c>
      <c r="H338" s="15">
        <f t="shared" si="32"/>
        <v>884135.44237499998</v>
      </c>
      <c r="I338" s="15">
        <f t="shared" si="32"/>
        <v>1027547.5173749999</v>
      </c>
      <c r="J338" s="15">
        <f t="shared" si="32"/>
        <v>1170959.5923749998</v>
      </c>
    </row>
    <row r="339" spans="3:10">
      <c r="C339" s="14">
        <f>노령연금!B337</f>
        <v>3570000</v>
      </c>
      <c r="D339" s="15">
        <f t="shared" ref="D339:J348" si="33">(($D$431*($C$6+$C339)*E$431/E$444)+($D$432*($C$6+$C339)*E$432/E$444)+($D$433*($C$6+$C339)*E$433/E$444)+($D$434*($C$6+$C339)*E$434/E$444)+($D$435*($C$6+$C339)*E$435/E$444)+($D$436*($C$6+$C339)*E$436/E$444)+($D$437*($C$6+$C339)*E$437/E$444)+($D$438*($C$6+$C339)*E$438/E$444)+($D$439*($C$6+$C339)*E$439/E$444)+($D$440*($C$6+$C339)*E$440/E$444)+($D$441*($C$6+$C339)*E$441/E$444)+($D$442*($C$6+$C339)*E$442/E$444)+($D$443*($C$6+$C339)*E$443/E$444))*E$444*12/240/12</f>
        <v>310669.23718749994</v>
      </c>
      <c r="E339" s="15">
        <f t="shared" si="33"/>
        <v>454690.46737500001</v>
      </c>
      <c r="F339" s="15">
        <f t="shared" si="33"/>
        <v>598352.54237500008</v>
      </c>
      <c r="G339" s="15">
        <f t="shared" si="33"/>
        <v>742014.61737499991</v>
      </c>
      <c r="H339" s="15">
        <f t="shared" si="33"/>
        <v>885676.69237499998</v>
      </c>
      <c r="I339" s="15">
        <f t="shared" si="33"/>
        <v>1029338.7673749999</v>
      </c>
      <c r="J339" s="15">
        <f t="shared" si="33"/>
        <v>1173000.8423749998</v>
      </c>
    </row>
    <row r="340" spans="3:10">
      <c r="C340" s="14">
        <f>노령연금!B338</f>
        <v>3580000</v>
      </c>
      <c r="D340" s="15">
        <f t="shared" si="33"/>
        <v>311209.86218749994</v>
      </c>
      <c r="E340" s="15">
        <f t="shared" si="33"/>
        <v>455481.71737500001</v>
      </c>
      <c r="F340" s="15">
        <f t="shared" si="33"/>
        <v>599393.79237500008</v>
      </c>
      <c r="G340" s="15">
        <f t="shared" si="33"/>
        <v>743305.86737499991</v>
      </c>
      <c r="H340" s="15">
        <f t="shared" si="33"/>
        <v>887217.94237499998</v>
      </c>
      <c r="I340" s="15">
        <f t="shared" si="33"/>
        <v>1031130.0173749999</v>
      </c>
      <c r="J340" s="15">
        <f t="shared" si="33"/>
        <v>1175042.0923749998</v>
      </c>
    </row>
    <row r="341" spans="3:10">
      <c r="C341" s="14">
        <f>노령연금!B339</f>
        <v>3590000</v>
      </c>
      <c r="D341" s="15">
        <f t="shared" si="33"/>
        <v>311750.48718749994</v>
      </c>
      <c r="E341" s="15">
        <f t="shared" si="33"/>
        <v>456272.96737500001</v>
      </c>
      <c r="F341" s="15">
        <f t="shared" si="33"/>
        <v>600435.04237500008</v>
      </c>
      <c r="G341" s="15">
        <f t="shared" si="33"/>
        <v>744597.11737499991</v>
      </c>
      <c r="H341" s="15">
        <f t="shared" si="33"/>
        <v>888759.19237499998</v>
      </c>
      <c r="I341" s="15">
        <f t="shared" si="33"/>
        <v>1032921.2673749998</v>
      </c>
      <c r="J341" s="15">
        <f t="shared" si="33"/>
        <v>1177083.3423749998</v>
      </c>
    </row>
    <row r="342" spans="3:10">
      <c r="C342" s="14">
        <f>노령연금!B340</f>
        <v>3600000</v>
      </c>
      <c r="D342" s="15">
        <f t="shared" si="33"/>
        <v>312291.11218749994</v>
      </c>
      <c r="E342" s="15">
        <f t="shared" si="33"/>
        <v>457064.21737500001</v>
      </c>
      <c r="F342" s="15">
        <f t="shared" si="33"/>
        <v>601476.29237500008</v>
      </c>
      <c r="G342" s="15">
        <f t="shared" si="33"/>
        <v>745888.36737499991</v>
      </c>
      <c r="H342" s="15">
        <f t="shared" si="33"/>
        <v>890300.44237499998</v>
      </c>
      <c r="I342" s="15">
        <f t="shared" si="33"/>
        <v>1034712.5173749999</v>
      </c>
      <c r="J342" s="15">
        <f t="shared" si="33"/>
        <v>1179124.5923749998</v>
      </c>
    </row>
    <row r="343" spans="3:10">
      <c r="C343" s="14">
        <f>노령연금!B341</f>
        <v>3610000</v>
      </c>
      <c r="D343" s="15">
        <f t="shared" si="33"/>
        <v>312831.73718749994</v>
      </c>
      <c r="E343" s="15">
        <f t="shared" si="33"/>
        <v>457855.46737500001</v>
      </c>
      <c r="F343" s="15">
        <f t="shared" si="33"/>
        <v>602517.54237500008</v>
      </c>
      <c r="G343" s="15">
        <f t="shared" si="33"/>
        <v>747179.61737499991</v>
      </c>
      <c r="H343" s="15">
        <f t="shared" si="33"/>
        <v>891841.69237499998</v>
      </c>
      <c r="I343" s="15">
        <f t="shared" si="33"/>
        <v>1036503.7673749998</v>
      </c>
      <c r="J343" s="15">
        <f t="shared" si="33"/>
        <v>1181165.8423749998</v>
      </c>
    </row>
    <row r="344" spans="3:10">
      <c r="C344" s="14">
        <f>노령연금!B342</f>
        <v>3620000</v>
      </c>
      <c r="D344" s="15">
        <f t="shared" si="33"/>
        <v>313372.36218749994</v>
      </c>
      <c r="E344" s="15">
        <f t="shared" si="33"/>
        <v>458646.71737500001</v>
      </c>
      <c r="F344" s="15">
        <f t="shared" si="33"/>
        <v>603558.79237500008</v>
      </c>
      <c r="G344" s="15">
        <f t="shared" si="33"/>
        <v>748470.86737499991</v>
      </c>
      <c r="H344" s="15">
        <f t="shared" si="33"/>
        <v>893382.94237499998</v>
      </c>
      <c r="I344" s="15">
        <f t="shared" si="33"/>
        <v>1038295.0173749999</v>
      </c>
      <c r="J344" s="15">
        <f t="shared" si="33"/>
        <v>1183207.0923749998</v>
      </c>
    </row>
    <row r="345" spans="3:10">
      <c r="C345" s="14">
        <f>노령연금!B343</f>
        <v>3630000</v>
      </c>
      <c r="D345" s="15">
        <f t="shared" si="33"/>
        <v>313912.98718749994</v>
      </c>
      <c r="E345" s="15">
        <f t="shared" si="33"/>
        <v>459437.96737500001</v>
      </c>
      <c r="F345" s="15">
        <f t="shared" si="33"/>
        <v>604600.04237500008</v>
      </c>
      <c r="G345" s="15">
        <f t="shared" si="33"/>
        <v>749762.11737499991</v>
      </c>
      <c r="H345" s="15">
        <f t="shared" si="33"/>
        <v>894924.19237499998</v>
      </c>
      <c r="I345" s="15">
        <f t="shared" si="33"/>
        <v>1040086.2673749999</v>
      </c>
      <c r="J345" s="15">
        <f t="shared" si="33"/>
        <v>1185248.3423749998</v>
      </c>
    </row>
    <row r="346" spans="3:10">
      <c r="C346" s="14">
        <f>노령연금!B344</f>
        <v>3640000</v>
      </c>
      <c r="D346" s="15">
        <f t="shared" si="33"/>
        <v>314453.61218749994</v>
      </c>
      <c r="E346" s="15">
        <f t="shared" si="33"/>
        <v>460229.21737500001</v>
      </c>
      <c r="F346" s="15">
        <f t="shared" si="33"/>
        <v>605641.29237500008</v>
      </c>
      <c r="G346" s="15">
        <f t="shared" si="33"/>
        <v>751053.36737499991</v>
      </c>
      <c r="H346" s="15">
        <f t="shared" si="33"/>
        <v>896465.44237499998</v>
      </c>
      <c r="I346" s="15">
        <f t="shared" si="33"/>
        <v>1041877.5173749999</v>
      </c>
      <c r="J346" s="15">
        <f t="shared" si="33"/>
        <v>1187289.5923749998</v>
      </c>
    </row>
    <row r="347" spans="3:10">
      <c r="C347" s="14">
        <f>노령연금!B345</f>
        <v>3650000</v>
      </c>
      <c r="D347" s="15">
        <f t="shared" si="33"/>
        <v>314994.23718749994</v>
      </c>
      <c r="E347" s="15">
        <f t="shared" si="33"/>
        <v>461020.46737500001</v>
      </c>
      <c r="F347" s="15">
        <f t="shared" si="33"/>
        <v>606682.54237500008</v>
      </c>
      <c r="G347" s="15">
        <f t="shared" si="33"/>
        <v>752344.61737499991</v>
      </c>
      <c r="H347" s="15">
        <f t="shared" si="33"/>
        <v>898006.69237499998</v>
      </c>
      <c r="I347" s="15">
        <f t="shared" si="33"/>
        <v>1043668.7673749999</v>
      </c>
      <c r="J347" s="15">
        <f t="shared" si="33"/>
        <v>1189330.8423749998</v>
      </c>
    </row>
    <row r="348" spans="3:10">
      <c r="C348" s="14">
        <f>노령연금!B346</f>
        <v>3660000</v>
      </c>
      <c r="D348" s="15">
        <f t="shared" si="33"/>
        <v>315534.86218749994</v>
      </c>
      <c r="E348" s="15">
        <f t="shared" si="33"/>
        <v>461811.71737500001</v>
      </c>
      <c r="F348" s="15">
        <f t="shared" si="33"/>
        <v>607723.79237500008</v>
      </c>
      <c r="G348" s="15">
        <f t="shared" si="33"/>
        <v>753635.86737499991</v>
      </c>
      <c r="H348" s="15">
        <f t="shared" si="33"/>
        <v>899547.94237499998</v>
      </c>
      <c r="I348" s="15">
        <f t="shared" si="33"/>
        <v>1045460.0173749998</v>
      </c>
      <c r="J348" s="15">
        <f t="shared" si="33"/>
        <v>1191372.0923749998</v>
      </c>
    </row>
    <row r="349" spans="3:10">
      <c r="C349" s="14">
        <f>노령연금!B347</f>
        <v>3670000</v>
      </c>
      <c r="D349" s="15">
        <f t="shared" ref="D349:J358" si="34">(($D$431*($C$6+$C349)*E$431/E$444)+($D$432*($C$6+$C349)*E$432/E$444)+($D$433*($C$6+$C349)*E$433/E$444)+($D$434*($C$6+$C349)*E$434/E$444)+($D$435*($C$6+$C349)*E$435/E$444)+($D$436*($C$6+$C349)*E$436/E$444)+($D$437*($C$6+$C349)*E$437/E$444)+($D$438*($C$6+$C349)*E$438/E$444)+($D$439*($C$6+$C349)*E$439/E$444)+($D$440*($C$6+$C349)*E$440/E$444)+($D$441*($C$6+$C349)*E$441/E$444)+($D$442*($C$6+$C349)*E$442/E$444)+($D$443*($C$6+$C349)*E$443/E$444))*E$444*12/240/12</f>
        <v>316075.48718749994</v>
      </c>
      <c r="E349" s="15">
        <f t="shared" si="34"/>
        <v>462602.96737500001</v>
      </c>
      <c r="F349" s="15">
        <f t="shared" si="34"/>
        <v>608765.04237500008</v>
      </c>
      <c r="G349" s="15">
        <f t="shared" si="34"/>
        <v>754927.11737499991</v>
      </c>
      <c r="H349" s="15">
        <f t="shared" si="34"/>
        <v>901089.19237499998</v>
      </c>
      <c r="I349" s="15">
        <f t="shared" si="34"/>
        <v>1047251.2673749999</v>
      </c>
      <c r="J349" s="15">
        <f t="shared" si="34"/>
        <v>1193413.3423749998</v>
      </c>
    </row>
    <row r="350" spans="3:10">
      <c r="C350" s="14">
        <f>노령연금!B348</f>
        <v>3680000</v>
      </c>
      <c r="D350" s="15">
        <f t="shared" si="34"/>
        <v>316616.11218749994</v>
      </c>
      <c r="E350" s="15">
        <f t="shared" si="34"/>
        <v>463394.21737500001</v>
      </c>
      <c r="F350" s="15">
        <f t="shared" si="34"/>
        <v>609806.29237500008</v>
      </c>
      <c r="G350" s="15">
        <f t="shared" si="34"/>
        <v>756218.36737499991</v>
      </c>
      <c r="H350" s="15">
        <f t="shared" si="34"/>
        <v>902630.44237499998</v>
      </c>
      <c r="I350" s="15">
        <f t="shared" si="34"/>
        <v>1049042.5173749998</v>
      </c>
      <c r="J350" s="15">
        <f t="shared" si="34"/>
        <v>1195454.5923749998</v>
      </c>
    </row>
    <row r="351" spans="3:10">
      <c r="C351" s="14">
        <f>노령연금!B349</f>
        <v>3690000</v>
      </c>
      <c r="D351" s="15">
        <f t="shared" si="34"/>
        <v>317156.73718749994</v>
      </c>
      <c r="E351" s="15">
        <f t="shared" si="34"/>
        <v>464185.46737500001</v>
      </c>
      <c r="F351" s="15">
        <f t="shared" si="34"/>
        <v>610847.54237500008</v>
      </c>
      <c r="G351" s="15">
        <f t="shared" si="34"/>
        <v>757509.61737499991</v>
      </c>
      <c r="H351" s="15">
        <f t="shared" si="34"/>
        <v>904171.69237499998</v>
      </c>
      <c r="I351" s="15">
        <f t="shared" si="34"/>
        <v>1050833.7673750001</v>
      </c>
      <c r="J351" s="15">
        <f t="shared" si="34"/>
        <v>1197495.8423749998</v>
      </c>
    </row>
    <row r="352" spans="3:10">
      <c r="C352" s="14">
        <f>노령연금!B350</f>
        <v>3700000</v>
      </c>
      <c r="D352" s="15">
        <f t="shared" si="34"/>
        <v>317697.36218749994</v>
      </c>
      <c r="E352" s="15">
        <f t="shared" si="34"/>
        <v>464976.71737500001</v>
      </c>
      <c r="F352" s="15">
        <f t="shared" si="34"/>
        <v>611888.79237500008</v>
      </c>
      <c r="G352" s="15">
        <f t="shared" si="34"/>
        <v>758800.86737499991</v>
      </c>
      <c r="H352" s="15">
        <f t="shared" si="34"/>
        <v>905712.94237499998</v>
      </c>
      <c r="I352" s="15">
        <f t="shared" si="34"/>
        <v>1052625.0173750001</v>
      </c>
      <c r="J352" s="15">
        <f t="shared" si="34"/>
        <v>1199537.0923749998</v>
      </c>
    </row>
    <row r="353" spans="3:10">
      <c r="C353" s="14">
        <f>노령연금!B351</f>
        <v>3710000</v>
      </c>
      <c r="D353" s="15">
        <f t="shared" si="34"/>
        <v>318237.98718749994</v>
      </c>
      <c r="E353" s="15">
        <f t="shared" si="34"/>
        <v>465767.96737500001</v>
      </c>
      <c r="F353" s="15">
        <f t="shared" si="34"/>
        <v>612930.04237500008</v>
      </c>
      <c r="G353" s="15">
        <f t="shared" si="34"/>
        <v>760092.11737499991</v>
      </c>
      <c r="H353" s="15">
        <f t="shared" si="34"/>
        <v>907254.19237499998</v>
      </c>
      <c r="I353" s="15">
        <f t="shared" si="34"/>
        <v>1054416.2673750001</v>
      </c>
      <c r="J353" s="15">
        <f t="shared" si="34"/>
        <v>1201578.3423749998</v>
      </c>
    </row>
    <row r="354" spans="3:10">
      <c r="C354" s="14">
        <f>노령연금!B352</f>
        <v>3720000</v>
      </c>
      <c r="D354" s="15">
        <f t="shared" si="34"/>
        <v>318778.61218749994</v>
      </c>
      <c r="E354" s="15">
        <f t="shared" si="34"/>
        <v>466559.21737500001</v>
      </c>
      <c r="F354" s="15">
        <f t="shared" si="34"/>
        <v>613971.29237500008</v>
      </c>
      <c r="G354" s="15">
        <f t="shared" si="34"/>
        <v>761383.36737499991</v>
      </c>
      <c r="H354" s="15">
        <f t="shared" si="34"/>
        <v>908795.44237499998</v>
      </c>
      <c r="I354" s="15">
        <f t="shared" si="34"/>
        <v>1056207.5173750001</v>
      </c>
      <c r="J354" s="15">
        <f t="shared" si="34"/>
        <v>1203619.5923749998</v>
      </c>
    </row>
    <row r="355" spans="3:10">
      <c r="C355" s="14">
        <f>노령연금!B353</f>
        <v>3730000</v>
      </c>
      <c r="D355" s="15">
        <f t="shared" si="34"/>
        <v>319319.23718749994</v>
      </c>
      <c r="E355" s="15">
        <f t="shared" si="34"/>
        <v>467350.46737500001</v>
      </c>
      <c r="F355" s="15">
        <f t="shared" si="34"/>
        <v>615012.54237500008</v>
      </c>
      <c r="G355" s="15">
        <f t="shared" si="34"/>
        <v>762674.61737499991</v>
      </c>
      <c r="H355" s="15">
        <f t="shared" si="34"/>
        <v>910336.69237499998</v>
      </c>
      <c r="I355" s="15">
        <f t="shared" si="34"/>
        <v>1057998.7673749998</v>
      </c>
      <c r="J355" s="15">
        <f t="shared" si="34"/>
        <v>1205660.8423749998</v>
      </c>
    </row>
    <row r="356" spans="3:10">
      <c r="C356" s="14">
        <f>노령연금!B354</f>
        <v>3740000</v>
      </c>
      <c r="D356" s="15">
        <f t="shared" si="34"/>
        <v>319859.86218749994</v>
      </c>
      <c r="E356" s="15">
        <f t="shared" si="34"/>
        <v>468141.71737500001</v>
      </c>
      <c r="F356" s="15">
        <f t="shared" si="34"/>
        <v>616053.79237500008</v>
      </c>
      <c r="G356" s="15">
        <f t="shared" si="34"/>
        <v>763965.86737499991</v>
      </c>
      <c r="H356" s="15">
        <f t="shared" si="34"/>
        <v>911877.94237499998</v>
      </c>
      <c r="I356" s="15">
        <f t="shared" si="34"/>
        <v>1059790.0173750001</v>
      </c>
      <c r="J356" s="15">
        <f t="shared" si="34"/>
        <v>1207702.0923749998</v>
      </c>
    </row>
    <row r="357" spans="3:10">
      <c r="C357" s="14">
        <f>노령연금!B355</f>
        <v>3750000</v>
      </c>
      <c r="D357" s="15">
        <f t="shared" si="34"/>
        <v>320400.48718749994</v>
      </c>
      <c r="E357" s="15">
        <f t="shared" si="34"/>
        <v>468932.96737500001</v>
      </c>
      <c r="F357" s="15">
        <f t="shared" si="34"/>
        <v>617095.04237500008</v>
      </c>
      <c r="G357" s="15">
        <f t="shared" si="34"/>
        <v>765257.11737499991</v>
      </c>
      <c r="H357" s="15">
        <f t="shared" si="34"/>
        <v>913419.19237499998</v>
      </c>
      <c r="I357" s="15">
        <f t="shared" si="34"/>
        <v>1061581.2673749998</v>
      </c>
      <c r="J357" s="15">
        <f t="shared" si="34"/>
        <v>1209743.3423749998</v>
      </c>
    </row>
    <row r="358" spans="3:10">
      <c r="C358" s="14">
        <f>노령연금!B356</f>
        <v>3760000</v>
      </c>
      <c r="D358" s="15">
        <f t="shared" si="34"/>
        <v>320941.11218749994</v>
      </c>
      <c r="E358" s="15">
        <f t="shared" si="34"/>
        <v>469724.21737500001</v>
      </c>
      <c r="F358" s="15">
        <f t="shared" si="34"/>
        <v>618136.29237500008</v>
      </c>
      <c r="G358" s="15">
        <f t="shared" si="34"/>
        <v>766548.36737499991</v>
      </c>
      <c r="H358" s="15">
        <f t="shared" si="34"/>
        <v>914960.44237499998</v>
      </c>
      <c r="I358" s="15">
        <f t="shared" si="34"/>
        <v>1063372.5173750001</v>
      </c>
      <c r="J358" s="15">
        <f t="shared" si="34"/>
        <v>1211784.5923749998</v>
      </c>
    </row>
    <row r="359" spans="3:10">
      <c r="C359" s="14">
        <f>노령연금!B357</f>
        <v>3770000</v>
      </c>
      <c r="D359" s="15">
        <f t="shared" ref="D359:J368" si="35">(($D$431*($C$6+$C359)*E$431/E$444)+($D$432*($C$6+$C359)*E$432/E$444)+($D$433*($C$6+$C359)*E$433/E$444)+($D$434*($C$6+$C359)*E$434/E$444)+($D$435*($C$6+$C359)*E$435/E$444)+($D$436*($C$6+$C359)*E$436/E$444)+($D$437*($C$6+$C359)*E$437/E$444)+($D$438*($C$6+$C359)*E$438/E$444)+($D$439*($C$6+$C359)*E$439/E$444)+($D$440*($C$6+$C359)*E$440/E$444)+($D$441*($C$6+$C359)*E$441/E$444)+($D$442*($C$6+$C359)*E$442/E$444)+($D$443*($C$6+$C359)*E$443/E$444))*E$444*12/240/12</f>
        <v>321481.73718749994</v>
      </c>
      <c r="E359" s="15">
        <f t="shared" si="35"/>
        <v>470515.46737500001</v>
      </c>
      <c r="F359" s="15">
        <f t="shared" si="35"/>
        <v>619177.54237500008</v>
      </c>
      <c r="G359" s="15">
        <f t="shared" si="35"/>
        <v>767839.61737499991</v>
      </c>
      <c r="H359" s="15">
        <f t="shared" si="35"/>
        <v>916501.69237499998</v>
      </c>
      <c r="I359" s="15">
        <f t="shared" si="35"/>
        <v>1065163.7673750001</v>
      </c>
      <c r="J359" s="15">
        <f t="shared" si="35"/>
        <v>1213825.8423749998</v>
      </c>
    </row>
    <row r="360" spans="3:10">
      <c r="C360" s="14">
        <f>노령연금!B358</f>
        <v>3780000</v>
      </c>
      <c r="D360" s="15">
        <f t="shared" si="35"/>
        <v>322022.36218749994</v>
      </c>
      <c r="E360" s="15">
        <f t="shared" si="35"/>
        <v>471306.71737500001</v>
      </c>
      <c r="F360" s="15">
        <f t="shared" si="35"/>
        <v>620218.79237500008</v>
      </c>
      <c r="G360" s="15">
        <f t="shared" si="35"/>
        <v>769130.86737499991</v>
      </c>
      <c r="H360" s="15">
        <f t="shared" si="35"/>
        <v>918042.94237499998</v>
      </c>
      <c r="I360" s="15">
        <f t="shared" si="35"/>
        <v>1066955.0173750001</v>
      </c>
      <c r="J360" s="15">
        <f t="shared" si="35"/>
        <v>1215867.0923749998</v>
      </c>
    </row>
    <row r="361" spans="3:10">
      <c r="C361" s="14">
        <f>노령연금!B359</f>
        <v>3790000</v>
      </c>
      <c r="D361" s="15">
        <f t="shared" si="35"/>
        <v>322562.98718749994</v>
      </c>
      <c r="E361" s="15">
        <f t="shared" si="35"/>
        <v>472097.96737500001</v>
      </c>
      <c r="F361" s="15">
        <f t="shared" si="35"/>
        <v>621260.04237500008</v>
      </c>
      <c r="G361" s="15">
        <f t="shared" si="35"/>
        <v>770422.11737499991</v>
      </c>
      <c r="H361" s="15">
        <f t="shared" si="35"/>
        <v>919584.19237499998</v>
      </c>
      <c r="I361" s="15">
        <f t="shared" si="35"/>
        <v>1068746.2673750001</v>
      </c>
      <c r="J361" s="15">
        <f t="shared" si="35"/>
        <v>1217908.3423749998</v>
      </c>
    </row>
    <row r="362" spans="3:10">
      <c r="C362" s="14">
        <f>노령연금!B360</f>
        <v>3800000</v>
      </c>
      <c r="D362" s="15">
        <f t="shared" si="35"/>
        <v>323103.61218749994</v>
      </c>
      <c r="E362" s="15">
        <f t="shared" si="35"/>
        <v>472889.21737500001</v>
      </c>
      <c r="F362" s="15">
        <f t="shared" si="35"/>
        <v>622301.29237500008</v>
      </c>
      <c r="G362" s="15">
        <f t="shared" si="35"/>
        <v>771713.36737499991</v>
      </c>
      <c r="H362" s="15">
        <f t="shared" si="35"/>
        <v>921125.44237499998</v>
      </c>
      <c r="I362" s="15">
        <f t="shared" si="35"/>
        <v>1070537.5173749998</v>
      </c>
      <c r="J362" s="15">
        <f t="shared" si="35"/>
        <v>1219949.5923749998</v>
      </c>
    </row>
    <row r="363" spans="3:10">
      <c r="C363" s="14">
        <f>노령연금!B361</f>
        <v>3810000</v>
      </c>
      <c r="D363" s="15">
        <f t="shared" si="35"/>
        <v>323644.23718749994</v>
      </c>
      <c r="E363" s="15">
        <f t="shared" si="35"/>
        <v>473680.46737500001</v>
      </c>
      <c r="F363" s="15">
        <f t="shared" si="35"/>
        <v>623342.54237500008</v>
      </c>
      <c r="G363" s="15">
        <f t="shared" si="35"/>
        <v>773004.61737499991</v>
      </c>
      <c r="H363" s="15">
        <f t="shared" si="35"/>
        <v>922666.69237499998</v>
      </c>
      <c r="I363" s="15">
        <f t="shared" si="35"/>
        <v>1072328.7673750001</v>
      </c>
      <c r="J363" s="15">
        <f t="shared" si="35"/>
        <v>1221990.8423749998</v>
      </c>
    </row>
    <row r="364" spans="3:10">
      <c r="C364" s="14">
        <f>노령연금!B362</f>
        <v>3820000</v>
      </c>
      <c r="D364" s="15">
        <f t="shared" si="35"/>
        <v>324184.86218749994</v>
      </c>
      <c r="E364" s="15">
        <f t="shared" si="35"/>
        <v>474471.71737499995</v>
      </c>
      <c r="F364" s="15">
        <f t="shared" si="35"/>
        <v>624383.79237500008</v>
      </c>
      <c r="G364" s="15">
        <f t="shared" si="35"/>
        <v>774295.86737499991</v>
      </c>
      <c r="H364" s="15">
        <f t="shared" si="35"/>
        <v>924207.94237499975</v>
      </c>
      <c r="I364" s="15">
        <f t="shared" si="35"/>
        <v>1074120.0173749998</v>
      </c>
      <c r="J364" s="15">
        <f t="shared" si="35"/>
        <v>1224032.0923749998</v>
      </c>
    </row>
    <row r="365" spans="3:10">
      <c r="C365" s="14">
        <f>노령연금!B363</f>
        <v>3830000</v>
      </c>
      <c r="D365" s="15">
        <f t="shared" si="35"/>
        <v>324725.48718749994</v>
      </c>
      <c r="E365" s="15">
        <f t="shared" si="35"/>
        <v>475262.96737499995</v>
      </c>
      <c r="F365" s="15">
        <f t="shared" si="35"/>
        <v>625425.04237500008</v>
      </c>
      <c r="G365" s="15">
        <f t="shared" si="35"/>
        <v>775587.11737499991</v>
      </c>
      <c r="H365" s="15">
        <f t="shared" si="35"/>
        <v>925749.19237499975</v>
      </c>
      <c r="I365" s="15">
        <f t="shared" si="35"/>
        <v>1075911.2673750001</v>
      </c>
      <c r="J365" s="15">
        <f t="shared" si="35"/>
        <v>1226073.3423749998</v>
      </c>
    </row>
    <row r="366" spans="3:10">
      <c r="C366" s="14">
        <f>노령연금!B364</f>
        <v>3840000</v>
      </c>
      <c r="D366" s="15">
        <f t="shared" si="35"/>
        <v>325266.11218749994</v>
      </c>
      <c r="E366" s="15">
        <f t="shared" si="35"/>
        <v>476054.21737499995</v>
      </c>
      <c r="F366" s="15">
        <f t="shared" si="35"/>
        <v>626466.29237500008</v>
      </c>
      <c r="G366" s="15">
        <f t="shared" si="35"/>
        <v>776878.36737499991</v>
      </c>
      <c r="H366" s="15">
        <f t="shared" si="35"/>
        <v>927290.44237499975</v>
      </c>
      <c r="I366" s="15">
        <f t="shared" si="35"/>
        <v>1077702.5173750001</v>
      </c>
      <c r="J366" s="15">
        <f t="shared" si="35"/>
        <v>1228114.5923749998</v>
      </c>
    </row>
    <row r="367" spans="3:10">
      <c r="C367" s="14">
        <f>노령연금!B365</f>
        <v>3850000</v>
      </c>
      <c r="D367" s="15">
        <f t="shared" si="35"/>
        <v>325806.73718749994</v>
      </c>
      <c r="E367" s="15">
        <f t="shared" si="35"/>
        <v>476845.46737499995</v>
      </c>
      <c r="F367" s="15">
        <f t="shared" si="35"/>
        <v>627507.54237500008</v>
      </c>
      <c r="G367" s="15">
        <f t="shared" si="35"/>
        <v>778169.61737499991</v>
      </c>
      <c r="H367" s="15">
        <f t="shared" si="35"/>
        <v>928831.69237499975</v>
      </c>
      <c r="I367" s="15">
        <f t="shared" si="35"/>
        <v>1079493.7673750001</v>
      </c>
      <c r="J367" s="15">
        <f t="shared" si="35"/>
        <v>1230155.8423749998</v>
      </c>
    </row>
    <row r="368" spans="3:10">
      <c r="C368" s="14">
        <f>노령연금!B366</f>
        <v>3860000</v>
      </c>
      <c r="D368" s="15">
        <f t="shared" si="35"/>
        <v>326347.36218749994</v>
      </c>
      <c r="E368" s="15">
        <f t="shared" si="35"/>
        <v>477636.71737499995</v>
      </c>
      <c r="F368" s="15">
        <f t="shared" si="35"/>
        <v>628548.79237500008</v>
      </c>
      <c r="G368" s="15">
        <f t="shared" si="35"/>
        <v>779460.86737499991</v>
      </c>
      <c r="H368" s="15">
        <f t="shared" si="35"/>
        <v>930372.94237499975</v>
      </c>
      <c r="I368" s="15">
        <f t="shared" si="35"/>
        <v>1081285.0173750001</v>
      </c>
      <c r="J368" s="15">
        <f t="shared" si="35"/>
        <v>1232197.0923749998</v>
      </c>
    </row>
    <row r="369" spans="3:10">
      <c r="C369" s="14">
        <f>노령연금!B367</f>
        <v>3870000</v>
      </c>
      <c r="D369" s="15">
        <f t="shared" ref="D369:J378" si="36">(($D$431*($C$6+$C369)*E$431/E$444)+($D$432*($C$6+$C369)*E$432/E$444)+($D$433*($C$6+$C369)*E$433/E$444)+($D$434*($C$6+$C369)*E$434/E$444)+($D$435*($C$6+$C369)*E$435/E$444)+($D$436*($C$6+$C369)*E$436/E$444)+($D$437*($C$6+$C369)*E$437/E$444)+($D$438*($C$6+$C369)*E$438/E$444)+($D$439*($C$6+$C369)*E$439/E$444)+($D$440*($C$6+$C369)*E$440/E$444)+($D$441*($C$6+$C369)*E$441/E$444)+($D$442*($C$6+$C369)*E$442/E$444)+($D$443*($C$6+$C369)*E$443/E$444))*E$444*12/240/12</f>
        <v>326887.98718749994</v>
      </c>
      <c r="E369" s="15">
        <f t="shared" si="36"/>
        <v>478427.96737499995</v>
      </c>
      <c r="F369" s="15">
        <f t="shared" si="36"/>
        <v>629590.04237500008</v>
      </c>
      <c r="G369" s="15">
        <f t="shared" si="36"/>
        <v>780752.11737499991</v>
      </c>
      <c r="H369" s="15">
        <f t="shared" si="36"/>
        <v>931914.19237499975</v>
      </c>
      <c r="I369" s="15">
        <f t="shared" si="36"/>
        <v>1083076.2673749998</v>
      </c>
      <c r="J369" s="15">
        <f t="shared" si="36"/>
        <v>1234238.3423749998</v>
      </c>
    </row>
    <row r="370" spans="3:10">
      <c r="C370" s="14">
        <f>노령연금!B368</f>
        <v>3880000</v>
      </c>
      <c r="D370" s="15">
        <f t="shared" si="36"/>
        <v>327428.61218749994</v>
      </c>
      <c r="E370" s="15">
        <f t="shared" si="36"/>
        <v>479219.21737499995</v>
      </c>
      <c r="F370" s="15">
        <f t="shared" si="36"/>
        <v>630631.29237500008</v>
      </c>
      <c r="G370" s="15">
        <f t="shared" si="36"/>
        <v>782043.36737499991</v>
      </c>
      <c r="H370" s="15">
        <f t="shared" si="36"/>
        <v>933455.44237499975</v>
      </c>
      <c r="I370" s="15">
        <f t="shared" si="36"/>
        <v>1084867.5173750001</v>
      </c>
      <c r="J370" s="15">
        <f t="shared" si="36"/>
        <v>1236279.5923749998</v>
      </c>
    </row>
    <row r="371" spans="3:10">
      <c r="C371" s="14">
        <f>노령연금!B369</f>
        <v>3890000</v>
      </c>
      <c r="D371" s="15">
        <f t="shared" si="36"/>
        <v>327969.23718749994</v>
      </c>
      <c r="E371" s="15">
        <f t="shared" si="36"/>
        <v>480010.46737499995</v>
      </c>
      <c r="F371" s="15">
        <f t="shared" si="36"/>
        <v>631672.54237500008</v>
      </c>
      <c r="G371" s="15">
        <f t="shared" si="36"/>
        <v>783334.61737499991</v>
      </c>
      <c r="H371" s="15">
        <f t="shared" si="36"/>
        <v>934996.69237499975</v>
      </c>
      <c r="I371" s="15">
        <f t="shared" si="36"/>
        <v>1086658.7673749998</v>
      </c>
      <c r="J371" s="15">
        <f t="shared" si="36"/>
        <v>1238320.8423749998</v>
      </c>
    </row>
    <row r="372" spans="3:10">
      <c r="C372" s="14">
        <f>노령연금!B370</f>
        <v>3900000</v>
      </c>
      <c r="D372" s="15">
        <f t="shared" si="36"/>
        <v>328509.86218749994</v>
      </c>
      <c r="E372" s="15">
        <f t="shared" si="36"/>
        <v>480801.71737499995</v>
      </c>
      <c r="F372" s="15">
        <f t="shared" si="36"/>
        <v>632713.79237500008</v>
      </c>
      <c r="G372" s="15">
        <f t="shared" si="36"/>
        <v>784625.86737499991</v>
      </c>
      <c r="H372" s="15">
        <f t="shared" si="36"/>
        <v>936537.94237499975</v>
      </c>
      <c r="I372" s="15">
        <f t="shared" si="36"/>
        <v>1088450.0173750001</v>
      </c>
      <c r="J372" s="15">
        <f t="shared" si="36"/>
        <v>1240362.0923749998</v>
      </c>
    </row>
    <row r="373" spans="3:10">
      <c r="C373" s="14">
        <f>노령연금!B371</f>
        <v>3910000</v>
      </c>
      <c r="D373" s="15">
        <f t="shared" si="36"/>
        <v>329050.48718749994</v>
      </c>
      <c r="E373" s="15">
        <f t="shared" si="36"/>
        <v>481592.96737499995</v>
      </c>
      <c r="F373" s="15">
        <f t="shared" si="36"/>
        <v>633755.04237500008</v>
      </c>
      <c r="G373" s="15">
        <f t="shared" si="36"/>
        <v>785917.11737499991</v>
      </c>
      <c r="H373" s="15">
        <f t="shared" si="36"/>
        <v>938079.19237499975</v>
      </c>
      <c r="I373" s="15">
        <f t="shared" si="36"/>
        <v>1090241.2673750001</v>
      </c>
      <c r="J373" s="15">
        <f t="shared" si="36"/>
        <v>1242403.3423749998</v>
      </c>
    </row>
    <row r="374" spans="3:10">
      <c r="C374" s="14">
        <f>노령연금!B372</f>
        <v>3920000</v>
      </c>
      <c r="D374" s="15">
        <f t="shared" si="36"/>
        <v>329591.11218749994</v>
      </c>
      <c r="E374" s="15">
        <f t="shared" si="36"/>
        <v>482384.21737499995</v>
      </c>
      <c r="F374" s="15">
        <f t="shared" si="36"/>
        <v>634796.29237500008</v>
      </c>
      <c r="G374" s="15">
        <f t="shared" si="36"/>
        <v>787208.36737499991</v>
      </c>
      <c r="H374" s="15">
        <f t="shared" si="36"/>
        <v>939620.44237499975</v>
      </c>
      <c r="I374" s="15">
        <f t="shared" si="36"/>
        <v>1092032.5173750001</v>
      </c>
      <c r="J374" s="15">
        <f t="shared" si="36"/>
        <v>1244444.5923749998</v>
      </c>
    </row>
    <row r="375" spans="3:10">
      <c r="C375" s="14">
        <f>노령연금!B373</f>
        <v>3930000</v>
      </c>
      <c r="D375" s="15">
        <f t="shared" si="36"/>
        <v>330131.73718749994</v>
      </c>
      <c r="E375" s="15">
        <f t="shared" si="36"/>
        <v>483175.46737499995</v>
      </c>
      <c r="F375" s="15">
        <f t="shared" si="36"/>
        <v>635837.54237500008</v>
      </c>
      <c r="G375" s="15">
        <f t="shared" si="36"/>
        <v>788499.61737499991</v>
      </c>
      <c r="H375" s="15">
        <f t="shared" si="36"/>
        <v>941161.69237499975</v>
      </c>
      <c r="I375" s="15">
        <f t="shared" si="36"/>
        <v>1093823.7673750001</v>
      </c>
      <c r="J375" s="15">
        <f t="shared" si="36"/>
        <v>1246485.8423749998</v>
      </c>
    </row>
    <row r="376" spans="3:10">
      <c r="C376" s="14">
        <f>노령연금!B374</f>
        <v>3940000</v>
      </c>
      <c r="D376" s="15">
        <f t="shared" si="36"/>
        <v>330672.36218749994</v>
      </c>
      <c r="E376" s="15">
        <f t="shared" si="36"/>
        <v>483966.71737499995</v>
      </c>
      <c r="F376" s="15">
        <f t="shared" si="36"/>
        <v>636878.79237500008</v>
      </c>
      <c r="G376" s="15">
        <f t="shared" si="36"/>
        <v>789790.86737499991</v>
      </c>
      <c r="H376" s="15">
        <f t="shared" si="36"/>
        <v>942702.94237499975</v>
      </c>
      <c r="I376" s="15">
        <f t="shared" si="36"/>
        <v>1095615.0173749998</v>
      </c>
      <c r="J376" s="15">
        <f t="shared" si="36"/>
        <v>1248527.0923749998</v>
      </c>
    </row>
    <row r="377" spans="3:10">
      <c r="C377" s="14">
        <f>노령연금!B375</f>
        <v>3950000</v>
      </c>
      <c r="D377" s="15">
        <f t="shared" si="36"/>
        <v>331212.98718749994</v>
      </c>
      <c r="E377" s="15">
        <f t="shared" si="36"/>
        <v>484757.96737499995</v>
      </c>
      <c r="F377" s="15">
        <f t="shared" si="36"/>
        <v>637920.04237500008</v>
      </c>
      <c r="G377" s="15">
        <f t="shared" si="36"/>
        <v>791082.11737499991</v>
      </c>
      <c r="H377" s="15">
        <f t="shared" si="36"/>
        <v>944244.19237499975</v>
      </c>
      <c r="I377" s="15">
        <f t="shared" si="36"/>
        <v>1097406.2673750001</v>
      </c>
      <c r="J377" s="15">
        <f t="shared" si="36"/>
        <v>1250568.3423749998</v>
      </c>
    </row>
    <row r="378" spans="3:10">
      <c r="C378" s="14">
        <f>노령연금!B376</f>
        <v>3960000</v>
      </c>
      <c r="D378" s="15">
        <f t="shared" si="36"/>
        <v>331753.61218749994</v>
      </c>
      <c r="E378" s="15">
        <f t="shared" si="36"/>
        <v>485549.21737499995</v>
      </c>
      <c r="F378" s="15">
        <f t="shared" si="36"/>
        <v>638961.29237500008</v>
      </c>
      <c r="G378" s="15">
        <f t="shared" si="36"/>
        <v>792373.36737499991</v>
      </c>
      <c r="H378" s="15">
        <f t="shared" si="36"/>
        <v>945785.44237499975</v>
      </c>
      <c r="I378" s="15">
        <f t="shared" si="36"/>
        <v>1099197.5173749998</v>
      </c>
      <c r="J378" s="15">
        <f t="shared" si="36"/>
        <v>1252609.5923749998</v>
      </c>
    </row>
    <row r="379" spans="3:10">
      <c r="C379" s="14">
        <f>노령연금!B377</f>
        <v>3970000</v>
      </c>
      <c r="D379" s="15">
        <f t="shared" ref="D379:J388" si="37">(($D$431*($C$6+$C379)*E$431/E$444)+($D$432*($C$6+$C379)*E$432/E$444)+($D$433*($C$6+$C379)*E$433/E$444)+($D$434*($C$6+$C379)*E$434/E$444)+($D$435*($C$6+$C379)*E$435/E$444)+($D$436*($C$6+$C379)*E$436/E$444)+($D$437*($C$6+$C379)*E$437/E$444)+($D$438*($C$6+$C379)*E$438/E$444)+($D$439*($C$6+$C379)*E$439/E$444)+($D$440*($C$6+$C379)*E$440/E$444)+($D$441*($C$6+$C379)*E$441/E$444)+($D$442*($C$6+$C379)*E$442/E$444)+($D$443*($C$6+$C379)*E$443/E$444))*E$444*12/240/12</f>
        <v>332294.23718749994</v>
      </c>
      <c r="E379" s="15">
        <f t="shared" si="37"/>
        <v>486340.46737499995</v>
      </c>
      <c r="F379" s="15">
        <f t="shared" si="37"/>
        <v>640002.54237500008</v>
      </c>
      <c r="G379" s="15">
        <f t="shared" si="37"/>
        <v>793664.61737499991</v>
      </c>
      <c r="H379" s="15">
        <f t="shared" si="37"/>
        <v>947326.69237499975</v>
      </c>
      <c r="I379" s="15">
        <f t="shared" si="37"/>
        <v>1100988.7673750001</v>
      </c>
      <c r="J379" s="15">
        <f t="shared" si="37"/>
        <v>1254650.8423749998</v>
      </c>
    </row>
    <row r="380" spans="3:10">
      <c r="C380" s="14">
        <f>노령연금!B378</f>
        <v>3980000</v>
      </c>
      <c r="D380" s="15">
        <f t="shared" si="37"/>
        <v>332834.86218749994</v>
      </c>
      <c r="E380" s="15">
        <f t="shared" si="37"/>
        <v>487131.71737499995</v>
      </c>
      <c r="F380" s="15">
        <f t="shared" si="37"/>
        <v>641043.79237500008</v>
      </c>
      <c r="G380" s="15">
        <f t="shared" si="37"/>
        <v>794955.86737499991</v>
      </c>
      <c r="H380" s="15">
        <f t="shared" si="37"/>
        <v>948867.94237499975</v>
      </c>
      <c r="I380" s="15">
        <f t="shared" si="37"/>
        <v>1102780.0173750001</v>
      </c>
      <c r="J380" s="15">
        <f t="shared" si="37"/>
        <v>1256692.0923749998</v>
      </c>
    </row>
    <row r="381" spans="3:10">
      <c r="C381" s="14">
        <f>노령연금!B379</f>
        <v>3990000</v>
      </c>
      <c r="D381" s="15">
        <f t="shared" si="37"/>
        <v>333375.48718749994</v>
      </c>
      <c r="E381" s="15">
        <f t="shared" si="37"/>
        <v>487922.96737499995</v>
      </c>
      <c r="F381" s="15">
        <f t="shared" si="37"/>
        <v>642085.04237500008</v>
      </c>
      <c r="G381" s="15">
        <f t="shared" si="37"/>
        <v>796247.11737499991</v>
      </c>
      <c r="H381" s="15">
        <f t="shared" si="37"/>
        <v>950409.19237499975</v>
      </c>
      <c r="I381" s="15">
        <f t="shared" si="37"/>
        <v>1104571.2673750001</v>
      </c>
      <c r="J381" s="15">
        <f t="shared" si="37"/>
        <v>1258733.3423749998</v>
      </c>
    </row>
    <row r="382" spans="3:10">
      <c r="C382" s="14">
        <f>노령연금!B380</f>
        <v>4000000</v>
      </c>
      <c r="D382" s="15">
        <f t="shared" si="37"/>
        <v>333916.11218749994</v>
      </c>
      <c r="E382" s="15">
        <f t="shared" si="37"/>
        <v>488714.21737499995</v>
      </c>
      <c r="F382" s="15">
        <f t="shared" si="37"/>
        <v>643126.29237500008</v>
      </c>
      <c r="G382" s="15">
        <f t="shared" si="37"/>
        <v>797538.36737499991</v>
      </c>
      <c r="H382" s="15">
        <f t="shared" si="37"/>
        <v>951950.44237499975</v>
      </c>
      <c r="I382" s="15">
        <f t="shared" si="37"/>
        <v>1106362.5173750001</v>
      </c>
      <c r="J382" s="15">
        <f t="shared" si="37"/>
        <v>1260774.5923749998</v>
      </c>
    </row>
    <row r="383" spans="3:10">
      <c r="C383" s="14">
        <f>노령연금!B381</f>
        <v>4010000</v>
      </c>
      <c r="D383" s="15">
        <f t="shared" si="37"/>
        <v>334456.73718749994</v>
      </c>
      <c r="E383" s="15">
        <f t="shared" si="37"/>
        <v>489505.46737499995</v>
      </c>
      <c r="F383" s="15">
        <f t="shared" si="37"/>
        <v>644167.54237500008</v>
      </c>
      <c r="G383" s="15">
        <f t="shared" si="37"/>
        <v>798829.61737499991</v>
      </c>
      <c r="H383" s="15">
        <f t="shared" si="37"/>
        <v>953491.69237499975</v>
      </c>
      <c r="I383" s="15">
        <f t="shared" si="37"/>
        <v>1108153.7673749998</v>
      </c>
      <c r="J383" s="15">
        <f t="shared" si="37"/>
        <v>1262815.8423749998</v>
      </c>
    </row>
    <row r="384" spans="3:10">
      <c r="C384" s="14">
        <f>노령연금!B382</f>
        <v>4020000</v>
      </c>
      <c r="D384" s="15">
        <f t="shared" si="37"/>
        <v>334997.36218749994</v>
      </c>
      <c r="E384" s="15">
        <f t="shared" si="37"/>
        <v>490296.71737499995</v>
      </c>
      <c r="F384" s="15">
        <f t="shared" si="37"/>
        <v>645208.79237500008</v>
      </c>
      <c r="G384" s="15">
        <f t="shared" si="37"/>
        <v>800120.86737499991</v>
      </c>
      <c r="H384" s="15">
        <f t="shared" si="37"/>
        <v>955032.94237499975</v>
      </c>
      <c r="I384" s="15">
        <f t="shared" si="37"/>
        <v>1109945.0173750001</v>
      </c>
      <c r="J384" s="15">
        <f t="shared" si="37"/>
        <v>1264857.0923749998</v>
      </c>
    </row>
    <row r="385" spans="3:10">
      <c r="C385" s="14">
        <f>노령연금!B383</f>
        <v>4030000</v>
      </c>
      <c r="D385" s="15">
        <f t="shared" si="37"/>
        <v>335537.98718749994</v>
      </c>
      <c r="E385" s="15">
        <f t="shared" si="37"/>
        <v>491087.96737499995</v>
      </c>
      <c r="F385" s="15">
        <f t="shared" si="37"/>
        <v>646250.04237500008</v>
      </c>
      <c r="G385" s="15">
        <f t="shared" si="37"/>
        <v>801412.11737499991</v>
      </c>
      <c r="H385" s="15">
        <f t="shared" si="37"/>
        <v>956574.19237499975</v>
      </c>
      <c r="I385" s="15">
        <f t="shared" si="37"/>
        <v>1111736.2673749998</v>
      </c>
      <c r="J385" s="15">
        <f t="shared" si="37"/>
        <v>1266898.3423749998</v>
      </c>
    </row>
    <row r="386" spans="3:10">
      <c r="C386" s="14">
        <f>노령연금!B384</f>
        <v>4040000</v>
      </c>
      <c r="D386" s="15">
        <f t="shared" si="37"/>
        <v>336078.61218749994</v>
      </c>
      <c r="E386" s="15">
        <f t="shared" si="37"/>
        <v>491879.21737499995</v>
      </c>
      <c r="F386" s="15">
        <f t="shared" si="37"/>
        <v>647291.29237499996</v>
      </c>
      <c r="G386" s="15">
        <f t="shared" si="37"/>
        <v>802703.36737499991</v>
      </c>
      <c r="H386" s="15">
        <f t="shared" si="37"/>
        <v>958115.44237499975</v>
      </c>
      <c r="I386" s="15">
        <f t="shared" si="37"/>
        <v>1113527.5173750001</v>
      </c>
      <c r="J386" s="15">
        <f t="shared" si="37"/>
        <v>1268939.5923749998</v>
      </c>
    </row>
    <row r="387" spans="3:10">
      <c r="C387" s="14">
        <f>노령연금!B385</f>
        <v>4050000</v>
      </c>
      <c r="D387" s="15">
        <f t="shared" si="37"/>
        <v>336619.23718749994</v>
      </c>
      <c r="E387" s="15">
        <f t="shared" si="37"/>
        <v>492670.46737499995</v>
      </c>
      <c r="F387" s="15">
        <f t="shared" si="37"/>
        <v>648332.54237499996</v>
      </c>
      <c r="G387" s="15">
        <f t="shared" si="37"/>
        <v>803994.61737499991</v>
      </c>
      <c r="H387" s="15">
        <f t="shared" si="37"/>
        <v>959656.69237499975</v>
      </c>
      <c r="I387" s="15">
        <f t="shared" si="37"/>
        <v>1115318.7673750001</v>
      </c>
      <c r="J387" s="15">
        <f t="shared" si="37"/>
        <v>1270980.8423749998</v>
      </c>
    </row>
    <row r="388" spans="3:10">
      <c r="C388" s="14">
        <f>노령연금!B386</f>
        <v>4060000</v>
      </c>
      <c r="D388" s="15">
        <f t="shared" si="37"/>
        <v>337159.86218749994</v>
      </c>
      <c r="E388" s="15">
        <f t="shared" si="37"/>
        <v>493461.71737499995</v>
      </c>
      <c r="F388" s="15">
        <f t="shared" si="37"/>
        <v>649373.79237499996</v>
      </c>
      <c r="G388" s="15">
        <f t="shared" si="37"/>
        <v>805285.86737499991</v>
      </c>
      <c r="H388" s="15">
        <f t="shared" si="37"/>
        <v>961197.94237499975</v>
      </c>
      <c r="I388" s="15">
        <f t="shared" si="37"/>
        <v>1117110.0173750001</v>
      </c>
      <c r="J388" s="15">
        <f t="shared" si="37"/>
        <v>1273022.0923749998</v>
      </c>
    </row>
    <row r="389" spans="3:10">
      <c r="C389" s="14">
        <f>노령연금!B387</f>
        <v>4070000</v>
      </c>
      <c r="D389" s="15">
        <f t="shared" ref="D389:J398" si="38">(($D$431*($C$6+$C389)*E$431/E$444)+($D$432*($C$6+$C389)*E$432/E$444)+($D$433*($C$6+$C389)*E$433/E$444)+($D$434*($C$6+$C389)*E$434/E$444)+($D$435*($C$6+$C389)*E$435/E$444)+($D$436*($C$6+$C389)*E$436/E$444)+($D$437*($C$6+$C389)*E$437/E$444)+($D$438*($C$6+$C389)*E$438/E$444)+($D$439*($C$6+$C389)*E$439/E$444)+($D$440*($C$6+$C389)*E$440/E$444)+($D$441*($C$6+$C389)*E$441/E$444)+($D$442*($C$6+$C389)*E$442/E$444)+($D$443*($C$6+$C389)*E$443/E$444))*E$444*12/240/12</f>
        <v>337700.48718749994</v>
      </c>
      <c r="E389" s="15">
        <f t="shared" si="38"/>
        <v>494252.96737499995</v>
      </c>
      <c r="F389" s="15">
        <f t="shared" si="38"/>
        <v>650415.04237499996</v>
      </c>
      <c r="G389" s="15">
        <f t="shared" si="38"/>
        <v>806577.11737499991</v>
      </c>
      <c r="H389" s="15">
        <f t="shared" si="38"/>
        <v>962739.19237499975</v>
      </c>
      <c r="I389" s="15">
        <f t="shared" si="38"/>
        <v>1118901.2673749998</v>
      </c>
      <c r="J389" s="15">
        <f t="shared" si="38"/>
        <v>1275063.3423749998</v>
      </c>
    </row>
    <row r="390" spans="3:10">
      <c r="C390" s="14">
        <f>노령연금!B388</f>
        <v>4080000</v>
      </c>
      <c r="D390" s="15">
        <f t="shared" si="38"/>
        <v>338241.11218749994</v>
      </c>
      <c r="E390" s="15">
        <f t="shared" si="38"/>
        <v>495044.21737499995</v>
      </c>
      <c r="F390" s="15">
        <f t="shared" si="38"/>
        <v>651456.29237499996</v>
      </c>
      <c r="G390" s="15">
        <f t="shared" si="38"/>
        <v>807868.36737499991</v>
      </c>
      <c r="H390" s="15">
        <f t="shared" si="38"/>
        <v>964280.44237499975</v>
      </c>
      <c r="I390" s="15">
        <f t="shared" si="38"/>
        <v>1120692.5173750001</v>
      </c>
      <c r="J390" s="15">
        <f t="shared" si="38"/>
        <v>1277104.5923749998</v>
      </c>
    </row>
    <row r="391" spans="3:10">
      <c r="C391" s="14">
        <f>노령연금!B389</f>
        <v>4090000</v>
      </c>
      <c r="D391" s="15">
        <f t="shared" si="38"/>
        <v>338781.73718749994</v>
      </c>
      <c r="E391" s="15">
        <f t="shared" si="38"/>
        <v>495835.46737499995</v>
      </c>
      <c r="F391" s="15">
        <f t="shared" si="38"/>
        <v>652497.54237499996</v>
      </c>
      <c r="G391" s="15">
        <f t="shared" si="38"/>
        <v>809159.61737499991</v>
      </c>
      <c r="H391" s="15">
        <f t="shared" si="38"/>
        <v>965821.69237499975</v>
      </c>
      <c r="I391" s="15">
        <f t="shared" si="38"/>
        <v>1122483.7673750001</v>
      </c>
      <c r="J391" s="15">
        <f t="shared" si="38"/>
        <v>1279145.8423749998</v>
      </c>
    </row>
    <row r="392" spans="3:10">
      <c r="C392" s="14">
        <f>노령연금!B390</f>
        <v>4100000</v>
      </c>
      <c r="D392" s="15">
        <f t="shared" si="38"/>
        <v>339322.36218749994</v>
      </c>
      <c r="E392" s="15">
        <f t="shared" si="38"/>
        <v>496626.71737499995</v>
      </c>
      <c r="F392" s="15">
        <f t="shared" si="38"/>
        <v>653538.79237499996</v>
      </c>
      <c r="G392" s="15">
        <f t="shared" si="38"/>
        <v>810450.86737499991</v>
      </c>
      <c r="H392" s="15">
        <f t="shared" si="38"/>
        <v>967362.94237499975</v>
      </c>
      <c r="I392" s="15">
        <f t="shared" si="38"/>
        <v>1124275.0173749998</v>
      </c>
      <c r="J392" s="15">
        <f t="shared" si="38"/>
        <v>1281187.0923749998</v>
      </c>
    </row>
    <row r="393" spans="3:10">
      <c r="C393" s="14">
        <f>노령연금!B391</f>
        <v>4110000</v>
      </c>
      <c r="D393" s="15">
        <f t="shared" si="38"/>
        <v>339862.98718749994</v>
      </c>
      <c r="E393" s="15">
        <f t="shared" si="38"/>
        <v>497417.96737499995</v>
      </c>
      <c r="F393" s="15">
        <f t="shared" si="38"/>
        <v>654580.04237499996</v>
      </c>
      <c r="G393" s="15">
        <f t="shared" si="38"/>
        <v>811742.11737499991</v>
      </c>
      <c r="H393" s="15">
        <f t="shared" si="38"/>
        <v>968904.19237499975</v>
      </c>
      <c r="I393" s="15">
        <f t="shared" si="38"/>
        <v>1126066.2673749998</v>
      </c>
      <c r="J393" s="15">
        <f t="shared" si="38"/>
        <v>1283228.3423749998</v>
      </c>
    </row>
    <row r="394" spans="3:10">
      <c r="C394" s="14">
        <f>노령연금!B392</f>
        <v>4120000</v>
      </c>
      <c r="D394" s="15">
        <f t="shared" si="38"/>
        <v>340403.61218749994</v>
      </c>
      <c r="E394" s="15">
        <f t="shared" si="38"/>
        <v>498209.21737499995</v>
      </c>
      <c r="F394" s="15">
        <f t="shared" si="38"/>
        <v>655621.29237499996</v>
      </c>
      <c r="G394" s="15">
        <f t="shared" si="38"/>
        <v>813033.36737499991</v>
      </c>
      <c r="H394" s="15">
        <f t="shared" si="38"/>
        <v>970445.44237499975</v>
      </c>
      <c r="I394" s="15">
        <f t="shared" si="38"/>
        <v>1127857.5173749998</v>
      </c>
      <c r="J394" s="15">
        <f t="shared" si="38"/>
        <v>1285269.5923749998</v>
      </c>
    </row>
    <row r="395" spans="3:10">
      <c r="C395" s="14">
        <f>노령연금!B393</f>
        <v>4130000</v>
      </c>
      <c r="D395" s="15">
        <f t="shared" si="38"/>
        <v>340944.23718749994</v>
      </c>
      <c r="E395" s="15">
        <f t="shared" si="38"/>
        <v>499000.46737499995</v>
      </c>
      <c r="F395" s="15">
        <f t="shared" si="38"/>
        <v>656662.54237499996</v>
      </c>
      <c r="G395" s="15">
        <f t="shared" si="38"/>
        <v>814324.61737499991</v>
      </c>
      <c r="H395" s="15">
        <f t="shared" si="38"/>
        <v>971986.69237499975</v>
      </c>
      <c r="I395" s="15">
        <f t="shared" si="38"/>
        <v>1129648.7673749998</v>
      </c>
      <c r="J395" s="15">
        <f t="shared" si="38"/>
        <v>1287310.8423749998</v>
      </c>
    </row>
    <row r="396" spans="3:10">
      <c r="C396" s="14">
        <f>노령연금!B394</f>
        <v>4140000</v>
      </c>
      <c r="D396" s="15">
        <f t="shared" si="38"/>
        <v>341484.86218749994</v>
      </c>
      <c r="E396" s="15">
        <f t="shared" si="38"/>
        <v>499791.71737499995</v>
      </c>
      <c r="F396" s="15">
        <f t="shared" si="38"/>
        <v>657703.79237499996</v>
      </c>
      <c r="G396" s="15">
        <f t="shared" si="38"/>
        <v>815615.86737499991</v>
      </c>
      <c r="H396" s="15">
        <f t="shared" si="38"/>
        <v>973527.94237499975</v>
      </c>
      <c r="I396" s="15">
        <f t="shared" si="38"/>
        <v>1131440.0173749998</v>
      </c>
      <c r="J396" s="15">
        <f t="shared" si="38"/>
        <v>1289352.0923749998</v>
      </c>
    </row>
    <row r="397" spans="3:10">
      <c r="C397" s="14">
        <f>노령연금!B395</f>
        <v>4150000</v>
      </c>
      <c r="D397" s="15">
        <f t="shared" si="38"/>
        <v>342025.48718749994</v>
      </c>
      <c r="E397" s="15">
        <f t="shared" si="38"/>
        <v>500582.96737499995</v>
      </c>
      <c r="F397" s="15">
        <f t="shared" si="38"/>
        <v>658745.04237499996</v>
      </c>
      <c r="G397" s="15">
        <f t="shared" si="38"/>
        <v>816907.11737499991</v>
      </c>
      <c r="H397" s="15">
        <f t="shared" si="38"/>
        <v>975069.19237499975</v>
      </c>
      <c r="I397" s="15">
        <f t="shared" si="38"/>
        <v>1133231.2673750001</v>
      </c>
      <c r="J397" s="15">
        <f t="shared" si="38"/>
        <v>1291393.3423749998</v>
      </c>
    </row>
    <row r="398" spans="3:10">
      <c r="C398" s="14">
        <f>노령연금!B396</f>
        <v>4160000</v>
      </c>
      <c r="D398" s="15">
        <f t="shared" si="38"/>
        <v>342566.11218749994</v>
      </c>
      <c r="E398" s="15">
        <f t="shared" si="38"/>
        <v>501374.21737499995</v>
      </c>
      <c r="F398" s="15">
        <f t="shared" si="38"/>
        <v>659786.29237499996</v>
      </c>
      <c r="G398" s="15">
        <f t="shared" si="38"/>
        <v>818198.36737499991</v>
      </c>
      <c r="H398" s="15">
        <f t="shared" si="38"/>
        <v>976610.44237499975</v>
      </c>
      <c r="I398" s="15">
        <f t="shared" si="38"/>
        <v>1135022.5173750001</v>
      </c>
      <c r="J398" s="15">
        <f t="shared" si="38"/>
        <v>1293434.5923749998</v>
      </c>
    </row>
    <row r="399" spans="3:10">
      <c r="C399" s="14">
        <f>노령연금!B397</f>
        <v>4170000</v>
      </c>
      <c r="D399" s="15">
        <f t="shared" ref="D399:J404" si="39">(($D$431*($C$6+$C399)*E$431/E$444)+($D$432*($C$6+$C399)*E$432/E$444)+($D$433*($C$6+$C399)*E$433/E$444)+($D$434*($C$6+$C399)*E$434/E$444)+($D$435*($C$6+$C399)*E$435/E$444)+($D$436*($C$6+$C399)*E$436/E$444)+($D$437*($C$6+$C399)*E$437/E$444)+($D$438*($C$6+$C399)*E$438/E$444)+($D$439*($C$6+$C399)*E$439/E$444)+($D$440*($C$6+$C399)*E$440/E$444)+($D$441*($C$6+$C399)*E$441/E$444)+($D$442*($C$6+$C399)*E$442/E$444)+($D$443*($C$6+$C399)*E$443/E$444))*E$444*12/240/12</f>
        <v>343106.73718749994</v>
      </c>
      <c r="E399" s="15">
        <f t="shared" si="39"/>
        <v>502165.46737499995</v>
      </c>
      <c r="F399" s="15">
        <f t="shared" si="39"/>
        <v>660827.54237499996</v>
      </c>
      <c r="G399" s="15">
        <f t="shared" si="39"/>
        <v>819489.61737499991</v>
      </c>
      <c r="H399" s="15">
        <f t="shared" si="39"/>
        <v>978151.69237499975</v>
      </c>
      <c r="I399" s="15">
        <f t="shared" si="39"/>
        <v>1136813.7673749998</v>
      </c>
      <c r="J399" s="15">
        <f t="shared" si="39"/>
        <v>1295475.8423749998</v>
      </c>
    </row>
    <row r="400" spans="3:10">
      <c r="C400" s="14">
        <f>노령연금!B398</f>
        <v>4180000</v>
      </c>
      <c r="D400" s="15">
        <f t="shared" si="39"/>
        <v>343647.36218749994</v>
      </c>
      <c r="E400" s="15">
        <f t="shared" si="39"/>
        <v>502956.71737499995</v>
      </c>
      <c r="F400" s="15">
        <f t="shared" si="39"/>
        <v>661868.79237499996</v>
      </c>
      <c r="G400" s="15">
        <f t="shared" si="39"/>
        <v>820780.86737499991</v>
      </c>
      <c r="H400" s="15">
        <f t="shared" si="39"/>
        <v>979692.94237499975</v>
      </c>
      <c r="I400" s="15">
        <f t="shared" si="39"/>
        <v>1138605.0173749998</v>
      </c>
      <c r="J400" s="15">
        <f t="shared" si="39"/>
        <v>1297517.0923749998</v>
      </c>
    </row>
    <row r="401" spans="3:10">
      <c r="C401" s="14">
        <f>노령연금!B399</f>
        <v>4190000</v>
      </c>
      <c r="D401" s="15">
        <f t="shared" si="39"/>
        <v>344187.98718749994</v>
      </c>
      <c r="E401" s="15">
        <f t="shared" si="39"/>
        <v>503747.96737499995</v>
      </c>
      <c r="F401" s="15">
        <f t="shared" si="39"/>
        <v>662910.04237499996</v>
      </c>
      <c r="G401" s="15">
        <f t="shared" si="39"/>
        <v>822072.11737499991</v>
      </c>
      <c r="H401" s="15">
        <f t="shared" si="39"/>
        <v>981234.19237499975</v>
      </c>
      <c r="I401" s="15">
        <f t="shared" si="39"/>
        <v>1140396.2673749998</v>
      </c>
      <c r="J401" s="15">
        <f t="shared" si="39"/>
        <v>1299558.3423749998</v>
      </c>
    </row>
    <row r="402" spans="3:10">
      <c r="C402" s="14">
        <f>노령연금!B400</f>
        <v>4200000</v>
      </c>
      <c r="D402" s="15">
        <f t="shared" si="39"/>
        <v>344728.61218749994</v>
      </c>
      <c r="E402" s="15">
        <f t="shared" si="39"/>
        <v>504539.21737499995</v>
      </c>
      <c r="F402" s="15">
        <f t="shared" si="39"/>
        <v>663951.29237499996</v>
      </c>
      <c r="G402" s="15">
        <f t="shared" si="39"/>
        <v>823363.36737499991</v>
      </c>
      <c r="H402" s="15">
        <f t="shared" si="39"/>
        <v>982775.44237499975</v>
      </c>
      <c r="I402" s="15">
        <f t="shared" si="39"/>
        <v>1142187.5173749998</v>
      </c>
      <c r="J402" s="15">
        <f t="shared" si="39"/>
        <v>1301599.5923749998</v>
      </c>
    </row>
    <row r="403" spans="3:10">
      <c r="C403" s="14">
        <f>노령연금!B401</f>
        <v>4210000</v>
      </c>
      <c r="D403" s="15">
        <f t="shared" si="39"/>
        <v>345269.23718749994</v>
      </c>
      <c r="E403" s="15">
        <f t="shared" si="39"/>
        <v>505330.46737499995</v>
      </c>
      <c r="F403" s="15">
        <f t="shared" si="39"/>
        <v>664992.54237499996</v>
      </c>
      <c r="G403" s="15">
        <f t="shared" si="39"/>
        <v>824654.61737499991</v>
      </c>
      <c r="H403" s="15">
        <f t="shared" si="39"/>
        <v>984316.69237499975</v>
      </c>
      <c r="I403" s="15">
        <f t="shared" si="39"/>
        <v>1143978.7673749998</v>
      </c>
      <c r="J403" s="15">
        <f t="shared" si="39"/>
        <v>1303640.8423749998</v>
      </c>
    </row>
    <row r="404" spans="3:10">
      <c r="C404" s="14">
        <f>노령연금!B402</f>
        <v>4220000</v>
      </c>
      <c r="D404" s="15">
        <f t="shared" si="39"/>
        <v>345809.86218749994</v>
      </c>
      <c r="E404" s="15">
        <f t="shared" si="39"/>
        <v>506121.71737499995</v>
      </c>
      <c r="F404" s="15">
        <f t="shared" si="39"/>
        <v>666033.79237499996</v>
      </c>
      <c r="G404" s="15">
        <f t="shared" si="39"/>
        <v>825945.86737499991</v>
      </c>
      <c r="H404" s="15">
        <f t="shared" si="39"/>
        <v>985857.94237499975</v>
      </c>
      <c r="I404" s="15">
        <f t="shared" si="39"/>
        <v>1145770.0173750001</v>
      </c>
      <c r="J404" s="15">
        <f t="shared" si="39"/>
        <v>1305682.0923749998</v>
      </c>
    </row>
    <row r="405" spans="3:10">
      <c r="C405" s="14">
        <f>노령연금!B403</f>
        <v>4230000</v>
      </c>
      <c r="D405" s="15">
        <f t="shared" ref="D405:J405" si="40">(($D$431*($C$6+$C405)*E$431/E$444)+($D$432*($C$6+$C405)*E$432/E$444)+($D$433*($C$6+$C405)*E$433/E$444)+($D$434*($C$6+$C405)*E$434/E$444)+($D$435*($C$6+$C405)*E$435/E$444)+($D$436*($C$6+$C405)*E$436/E$444)+($D$437*($C$6+$C405)*E$437/E$444)+($D$438*($C$6+$C405)*E$438/E$444)+($D$439*($C$6+$C405)*E$439/E$444)+($D$440*($C$6+$C405)*E$440/E$444)+($D$441*($C$6+$C405)*E$441/E$444)+($D$442*($C$6+$C405)*E$442/E$444)+($D$443*($C$6+$C405)*E$443/E$444))*E$444*12/240/12</f>
        <v>346350.48718749994</v>
      </c>
      <c r="E405" s="15">
        <f t="shared" si="40"/>
        <v>506912.96737499995</v>
      </c>
      <c r="F405" s="15">
        <f t="shared" si="40"/>
        <v>667075.04237499996</v>
      </c>
      <c r="G405" s="15">
        <f t="shared" si="40"/>
        <v>827237.11737499991</v>
      </c>
      <c r="H405" s="15">
        <f t="shared" si="40"/>
        <v>987399.19237499975</v>
      </c>
      <c r="I405" s="15">
        <f t="shared" si="40"/>
        <v>1147561.2673750001</v>
      </c>
      <c r="J405" s="15">
        <f t="shared" si="40"/>
        <v>1307723.3423749998</v>
      </c>
    </row>
    <row r="406" spans="3:10">
      <c r="C406" s="14">
        <f>노령연금!B404</f>
        <v>4240000</v>
      </c>
      <c r="D406" s="15">
        <f t="shared" ref="D406:J406" si="41">(($D$431*($C$6+$C406)*E$431/E$444)+($D$432*($C$6+$C406)*E$432/E$444)+($D$433*($C$6+$C406)*E$433/E$444)+($D$434*($C$6+$C406)*E$434/E$444)+($D$435*($C$6+$C406)*E$435/E$444)+($D$436*($C$6+$C406)*E$436/E$444)+($D$437*($C$6+$C406)*E$437/E$444)+($D$438*($C$6+$C406)*E$438/E$444)+($D$439*($C$6+$C406)*E$439/E$444)+($D$440*($C$6+$C406)*E$440/E$444)+($D$441*($C$6+$C406)*E$441/E$444)+($D$442*($C$6+$C406)*E$442/E$444)+($D$443*($C$6+$C406)*E$443/E$444))*E$444*12/240/12</f>
        <v>346891.11218749994</v>
      </c>
      <c r="E406" s="15">
        <f t="shared" si="41"/>
        <v>507704.21737499995</v>
      </c>
      <c r="F406" s="15">
        <f t="shared" si="41"/>
        <v>668116.29237499996</v>
      </c>
      <c r="G406" s="15">
        <f t="shared" si="41"/>
        <v>828528.36737499991</v>
      </c>
      <c r="H406" s="15">
        <f t="shared" si="41"/>
        <v>988940.44237499975</v>
      </c>
      <c r="I406" s="15">
        <f t="shared" si="41"/>
        <v>1149352.5173749998</v>
      </c>
      <c r="J406" s="15">
        <f t="shared" si="41"/>
        <v>1309764.5923749998</v>
      </c>
    </row>
    <row r="407" spans="3:10">
      <c r="C407" s="14">
        <f>노령연금!B405</f>
        <v>4250000</v>
      </c>
      <c r="D407" s="15">
        <f t="shared" ref="D407:J407" si="42">(($D$431*($C$6+$C407)*E$431/E$444)+($D$432*($C$6+$C407)*E$432/E$444)+($D$433*($C$6+$C407)*E$433/E$444)+($D$434*($C$6+$C407)*E$434/E$444)+($D$435*($C$6+$C407)*E$435/E$444)+($D$436*($C$6+$C407)*E$436/E$444)+($D$437*($C$6+$C407)*E$437/E$444)+($D$438*($C$6+$C407)*E$438/E$444)+($D$439*($C$6+$C407)*E$439/E$444)+($D$440*($C$6+$C407)*E$440/E$444)+($D$441*($C$6+$C407)*E$441/E$444)+($D$442*($C$6+$C407)*E$442/E$444)+($D$443*($C$6+$C407)*E$443/E$444))*E$444*12/240/12</f>
        <v>347431.73718749994</v>
      </c>
      <c r="E407" s="15">
        <f t="shared" si="42"/>
        <v>508495.46737499995</v>
      </c>
      <c r="F407" s="15">
        <f t="shared" si="42"/>
        <v>669157.54237499996</v>
      </c>
      <c r="G407" s="15">
        <f t="shared" si="42"/>
        <v>829819.61737499991</v>
      </c>
      <c r="H407" s="15">
        <f t="shared" si="42"/>
        <v>990481.69237499975</v>
      </c>
      <c r="I407" s="15">
        <f t="shared" si="42"/>
        <v>1151143.7673749998</v>
      </c>
      <c r="J407" s="15">
        <f t="shared" si="42"/>
        <v>1311805.8423749998</v>
      </c>
    </row>
    <row r="408" spans="3:10">
      <c r="C408" s="14">
        <f>노령연금!B406</f>
        <v>4260000</v>
      </c>
      <c r="D408" s="15">
        <f t="shared" ref="D408:J408" si="43">(($D$431*($C$6+$C408)*E$431/E$444)+($D$432*($C$6+$C408)*E$432/E$444)+($D$433*($C$6+$C408)*E$433/E$444)+($D$434*($C$6+$C408)*E$434/E$444)+($D$435*($C$6+$C408)*E$435/E$444)+($D$436*($C$6+$C408)*E$436/E$444)+($D$437*($C$6+$C408)*E$437/E$444)+($D$438*($C$6+$C408)*E$438/E$444)+($D$439*($C$6+$C408)*E$439/E$444)+($D$440*($C$6+$C408)*E$440/E$444)+($D$441*($C$6+$C408)*E$441/E$444)+($D$442*($C$6+$C408)*E$442/E$444)+($D$443*($C$6+$C408)*E$443/E$444))*E$444*12/240/12</f>
        <v>347972.36218749994</v>
      </c>
      <c r="E408" s="15">
        <f t="shared" si="43"/>
        <v>509286.71737499995</v>
      </c>
      <c r="F408" s="15">
        <f t="shared" si="43"/>
        <v>670198.79237499996</v>
      </c>
      <c r="G408" s="15">
        <f t="shared" si="43"/>
        <v>831110.86737499991</v>
      </c>
      <c r="H408" s="15">
        <f t="shared" si="43"/>
        <v>992022.94237499975</v>
      </c>
      <c r="I408" s="15">
        <f t="shared" si="43"/>
        <v>1152935.0173749998</v>
      </c>
      <c r="J408" s="15">
        <f t="shared" si="43"/>
        <v>1313847.0923749998</v>
      </c>
    </row>
    <row r="409" spans="3:10">
      <c r="C409" s="14">
        <f>노령연금!B407</f>
        <v>4270000</v>
      </c>
      <c r="D409" s="15">
        <f t="shared" ref="D409:J409" si="44">(($D$431*($C$6+$C409)*E$431/E$444)+($D$432*($C$6+$C409)*E$432/E$444)+($D$433*($C$6+$C409)*E$433/E$444)+($D$434*($C$6+$C409)*E$434/E$444)+($D$435*($C$6+$C409)*E$435/E$444)+($D$436*($C$6+$C409)*E$436/E$444)+($D$437*($C$6+$C409)*E$437/E$444)+($D$438*($C$6+$C409)*E$438/E$444)+($D$439*($C$6+$C409)*E$439/E$444)+($D$440*($C$6+$C409)*E$440/E$444)+($D$441*($C$6+$C409)*E$441/E$444)+($D$442*($C$6+$C409)*E$442/E$444)+($D$443*($C$6+$C409)*E$443/E$444))*E$444*12/240/12</f>
        <v>348512.98718749994</v>
      </c>
      <c r="E409" s="15">
        <f t="shared" si="44"/>
        <v>510077.96737499995</v>
      </c>
      <c r="F409" s="15">
        <f t="shared" si="44"/>
        <v>671240.04237499996</v>
      </c>
      <c r="G409" s="15">
        <f t="shared" si="44"/>
        <v>832402.11737499991</v>
      </c>
      <c r="H409" s="15">
        <f t="shared" si="44"/>
        <v>993564.19237499975</v>
      </c>
      <c r="I409" s="15">
        <f t="shared" si="44"/>
        <v>1154726.2673749998</v>
      </c>
      <c r="J409" s="15">
        <f t="shared" si="44"/>
        <v>1315888.3423749998</v>
      </c>
    </row>
    <row r="410" spans="3:10">
      <c r="C410" s="14">
        <f>노령연금!B408</f>
        <v>4280000</v>
      </c>
      <c r="D410" s="15">
        <f t="shared" ref="D410:J410" si="45">(($D$431*($C$6+$C410)*E$431/E$444)+($D$432*($C$6+$C410)*E$432/E$444)+($D$433*($C$6+$C410)*E$433/E$444)+($D$434*($C$6+$C410)*E$434/E$444)+($D$435*($C$6+$C410)*E$435/E$444)+($D$436*($C$6+$C410)*E$436/E$444)+($D$437*($C$6+$C410)*E$437/E$444)+($D$438*($C$6+$C410)*E$438/E$444)+($D$439*($C$6+$C410)*E$439/E$444)+($D$440*($C$6+$C410)*E$440/E$444)+($D$441*($C$6+$C410)*E$441/E$444)+($D$442*($C$6+$C410)*E$442/E$444)+($D$443*($C$6+$C410)*E$443/E$444))*E$444*12/240/12</f>
        <v>349053.61218749994</v>
      </c>
      <c r="E410" s="15">
        <f t="shared" si="45"/>
        <v>510869.21737499995</v>
      </c>
      <c r="F410" s="15">
        <f t="shared" si="45"/>
        <v>672281.29237499996</v>
      </c>
      <c r="G410" s="15">
        <f t="shared" si="45"/>
        <v>833693.36737499991</v>
      </c>
      <c r="H410" s="15">
        <f t="shared" si="45"/>
        <v>995105.44237499975</v>
      </c>
      <c r="I410" s="15">
        <f t="shared" si="45"/>
        <v>1156517.5173749998</v>
      </c>
      <c r="J410" s="15">
        <f t="shared" si="45"/>
        <v>1317929.5923749998</v>
      </c>
    </row>
    <row r="411" spans="3:10">
      <c r="C411" s="14">
        <f>노령연금!B409</f>
        <v>4290000</v>
      </c>
      <c r="D411" s="15">
        <f t="shared" ref="D411:J411" si="46">(($D$431*($C$6+$C411)*E$431/E$444)+($D$432*($C$6+$C411)*E$432/E$444)+($D$433*($C$6+$C411)*E$433/E$444)+($D$434*($C$6+$C411)*E$434/E$444)+($D$435*($C$6+$C411)*E$435/E$444)+($D$436*($C$6+$C411)*E$436/E$444)+($D$437*($C$6+$C411)*E$437/E$444)+($D$438*($C$6+$C411)*E$438/E$444)+($D$439*($C$6+$C411)*E$439/E$444)+($D$440*($C$6+$C411)*E$440/E$444)+($D$441*($C$6+$C411)*E$441/E$444)+($D$442*($C$6+$C411)*E$442/E$444)+($D$443*($C$6+$C411)*E$443/E$444))*E$444*12/240/12</f>
        <v>349594.23718749994</v>
      </c>
      <c r="E411" s="15">
        <f t="shared" si="46"/>
        <v>511660.46737499995</v>
      </c>
      <c r="F411" s="15">
        <f t="shared" si="46"/>
        <v>673322.54237499984</v>
      </c>
      <c r="G411" s="15">
        <f t="shared" si="46"/>
        <v>834984.61737499991</v>
      </c>
      <c r="H411" s="15">
        <f t="shared" si="46"/>
        <v>996646.69237499975</v>
      </c>
      <c r="I411" s="15">
        <f t="shared" si="46"/>
        <v>1158308.7673750001</v>
      </c>
      <c r="J411" s="15">
        <f t="shared" si="46"/>
        <v>1319970.8423749998</v>
      </c>
    </row>
    <row r="412" spans="3:10">
      <c r="C412" s="14">
        <f>노령연금!B410</f>
        <v>4300000</v>
      </c>
      <c r="D412" s="15">
        <f t="shared" ref="D412:J412" si="47">(($D$431*($C$6+$C412)*E$431/E$444)+($D$432*($C$6+$C412)*E$432/E$444)+($D$433*($C$6+$C412)*E$433/E$444)+($D$434*($C$6+$C412)*E$434/E$444)+($D$435*($C$6+$C412)*E$435/E$444)+($D$436*($C$6+$C412)*E$436/E$444)+($D$437*($C$6+$C412)*E$437/E$444)+($D$438*($C$6+$C412)*E$438/E$444)+($D$439*($C$6+$C412)*E$439/E$444)+($D$440*($C$6+$C412)*E$440/E$444)+($D$441*($C$6+$C412)*E$441/E$444)+($D$442*($C$6+$C412)*E$442/E$444)+($D$443*($C$6+$C412)*E$443/E$444))*E$444*12/240/12</f>
        <v>350134.86218749994</v>
      </c>
      <c r="E412" s="15">
        <f t="shared" si="47"/>
        <v>512451.71737499995</v>
      </c>
      <c r="F412" s="15">
        <f t="shared" si="47"/>
        <v>674363.79237499984</v>
      </c>
      <c r="G412" s="15">
        <f t="shared" si="47"/>
        <v>836275.86737499991</v>
      </c>
      <c r="H412" s="15">
        <f t="shared" si="47"/>
        <v>998187.94237499975</v>
      </c>
      <c r="I412" s="15">
        <f t="shared" si="47"/>
        <v>1160100.0173750001</v>
      </c>
      <c r="J412" s="15">
        <f t="shared" si="47"/>
        <v>1322012.0923749998</v>
      </c>
    </row>
    <row r="413" spans="3:10">
      <c r="C413" s="14">
        <f>노령연금!B411</f>
        <v>4310000</v>
      </c>
      <c r="D413" s="15">
        <f t="shared" ref="D413:J413" si="48">(($D$431*($C$6+$C413)*E$431/E$444)+($D$432*($C$6+$C413)*E$432/E$444)+($D$433*($C$6+$C413)*E$433/E$444)+($D$434*($C$6+$C413)*E$434/E$444)+($D$435*($C$6+$C413)*E$435/E$444)+($D$436*($C$6+$C413)*E$436/E$444)+($D$437*($C$6+$C413)*E$437/E$444)+($D$438*($C$6+$C413)*E$438/E$444)+($D$439*($C$6+$C413)*E$439/E$444)+($D$440*($C$6+$C413)*E$440/E$444)+($D$441*($C$6+$C413)*E$441/E$444)+($D$442*($C$6+$C413)*E$442/E$444)+($D$443*($C$6+$C413)*E$443/E$444))*E$444*12/240/12</f>
        <v>350675.48718749994</v>
      </c>
      <c r="E413" s="15">
        <f t="shared" si="48"/>
        <v>513242.96737499995</v>
      </c>
      <c r="F413" s="15">
        <f t="shared" si="48"/>
        <v>675405.04237499984</v>
      </c>
      <c r="G413" s="15">
        <f t="shared" si="48"/>
        <v>837567.11737499991</v>
      </c>
      <c r="H413" s="15">
        <f t="shared" si="48"/>
        <v>999729.19237499975</v>
      </c>
      <c r="I413" s="15">
        <f t="shared" si="48"/>
        <v>1161891.2673749998</v>
      </c>
      <c r="J413" s="15">
        <f t="shared" si="48"/>
        <v>1324053.3423749998</v>
      </c>
    </row>
    <row r="414" spans="3:10">
      <c r="C414" s="14">
        <f>노령연금!B412</f>
        <v>4320000</v>
      </c>
      <c r="D414" s="15">
        <f t="shared" ref="D414:J414" si="49">(($D$431*($C$6+$C414)*E$431/E$444)+($D$432*($C$6+$C414)*E$432/E$444)+($D$433*($C$6+$C414)*E$433/E$444)+($D$434*($C$6+$C414)*E$434/E$444)+($D$435*($C$6+$C414)*E$435/E$444)+($D$436*($C$6+$C414)*E$436/E$444)+($D$437*($C$6+$C414)*E$437/E$444)+($D$438*($C$6+$C414)*E$438/E$444)+($D$439*($C$6+$C414)*E$439/E$444)+($D$440*($C$6+$C414)*E$440/E$444)+($D$441*($C$6+$C414)*E$441/E$444)+($D$442*($C$6+$C414)*E$442/E$444)+($D$443*($C$6+$C414)*E$443/E$444))*E$444*12/240/12</f>
        <v>351216.11218749994</v>
      </c>
      <c r="E414" s="15">
        <f t="shared" si="49"/>
        <v>514034.21737499995</v>
      </c>
      <c r="F414" s="15">
        <f t="shared" si="49"/>
        <v>676446.29237499984</v>
      </c>
      <c r="G414" s="15">
        <f t="shared" si="49"/>
        <v>838858.36737499991</v>
      </c>
      <c r="H414" s="15">
        <f t="shared" si="49"/>
        <v>1001270.4423749998</v>
      </c>
      <c r="I414" s="15">
        <f t="shared" si="49"/>
        <v>1163682.5173749998</v>
      </c>
      <c r="J414" s="15">
        <f t="shared" si="49"/>
        <v>1326094.5923749998</v>
      </c>
    </row>
    <row r="415" spans="3:10">
      <c r="C415" s="14">
        <f>노령연금!B413</f>
        <v>4330000</v>
      </c>
      <c r="D415" s="15">
        <f t="shared" ref="D415:J415" si="50">(($D$431*($C$6+$C415)*E$431/E$444)+($D$432*($C$6+$C415)*E$432/E$444)+($D$433*($C$6+$C415)*E$433/E$444)+($D$434*($C$6+$C415)*E$434/E$444)+($D$435*($C$6+$C415)*E$435/E$444)+($D$436*($C$6+$C415)*E$436/E$444)+($D$437*($C$6+$C415)*E$437/E$444)+($D$438*($C$6+$C415)*E$438/E$444)+($D$439*($C$6+$C415)*E$439/E$444)+($D$440*($C$6+$C415)*E$440/E$444)+($D$441*($C$6+$C415)*E$441/E$444)+($D$442*($C$6+$C415)*E$442/E$444)+($D$443*($C$6+$C415)*E$443/E$444))*E$444*12/240/12</f>
        <v>351756.73718749994</v>
      </c>
      <c r="E415" s="15">
        <f t="shared" si="50"/>
        <v>514825.46737499995</v>
      </c>
      <c r="F415" s="15">
        <f t="shared" si="50"/>
        <v>677487.54237499984</v>
      </c>
      <c r="G415" s="15">
        <f t="shared" si="50"/>
        <v>840149.61737499991</v>
      </c>
      <c r="H415" s="15">
        <f t="shared" si="50"/>
        <v>1002811.6923749998</v>
      </c>
      <c r="I415" s="15">
        <f t="shared" si="50"/>
        <v>1165473.7673749998</v>
      </c>
      <c r="J415" s="15">
        <f t="shared" si="50"/>
        <v>1328135.8423749998</v>
      </c>
    </row>
    <row r="416" spans="3:10">
      <c r="C416" s="14">
        <f>노령연금!B414</f>
        <v>4340000</v>
      </c>
      <c r="D416" s="15">
        <f t="shared" ref="D416:J416" si="51">(($D$431*($C$6+$C416)*E$431/E$444)+($D$432*($C$6+$C416)*E$432/E$444)+($D$433*($C$6+$C416)*E$433/E$444)+($D$434*($C$6+$C416)*E$434/E$444)+($D$435*($C$6+$C416)*E$435/E$444)+($D$436*($C$6+$C416)*E$436/E$444)+($D$437*($C$6+$C416)*E$437/E$444)+($D$438*($C$6+$C416)*E$438/E$444)+($D$439*($C$6+$C416)*E$439/E$444)+($D$440*($C$6+$C416)*E$440/E$444)+($D$441*($C$6+$C416)*E$441/E$444)+($D$442*($C$6+$C416)*E$442/E$444)+($D$443*($C$6+$C416)*E$443/E$444))*E$444*12/240/12</f>
        <v>352297.36218749994</v>
      </c>
      <c r="E416" s="15">
        <f t="shared" si="51"/>
        <v>515616.71737499995</v>
      </c>
      <c r="F416" s="15">
        <f t="shared" si="51"/>
        <v>678528.79237499984</v>
      </c>
      <c r="G416" s="15">
        <f t="shared" si="51"/>
        <v>841440.86737499991</v>
      </c>
      <c r="H416" s="15">
        <f t="shared" si="51"/>
        <v>1004352.9423749998</v>
      </c>
      <c r="I416" s="15">
        <f t="shared" si="51"/>
        <v>1167265.0173749998</v>
      </c>
      <c r="J416" s="15">
        <f t="shared" si="51"/>
        <v>1330177.0923749998</v>
      </c>
    </row>
    <row r="417" spans="3:11">
      <c r="C417" s="14">
        <f>노령연금!B415</f>
        <v>4490000</v>
      </c>
      <c r="D417" s="15">
        <f t="shared" ref="D417:J417" si="52">(($D$431*($C$6+$C417)*E$431/E$444)+($D$432*($C$6+$C417)*E$432/E$444)+($D$433*($C$6+$C417)*E$433/E$444)+($D$434*($C$6+$C417)*E$434/E$444)+($D$435*($C$6+$C417)*E$435/E$444)+($D$436*($C$6+$C417)*E$436/E$444)+($D$437*($C$6+$C417)*E$437/E$444)+($D$438*($C$6+$C417)*E$438/E$444)+($D$439*($C$6+$C417)*E$439/E$444)+($D$440*($C$6+$C417)*E$440/E$444)+($D$441*($C$6+$C417)*E$441/E$444)+($D$442*($C$6+$C417)*E$442/E$444)+($D$443*($C$6+$C417)*E$443/E$444))*E$444*12/240/12</f>
        <v>360406.73718749994</v>
      </c>
      <c r="E417" s="15">
        <f t="shared" si="52"/>
        <v>527485.46737499989</v>
      </c>
      <c r="F417" s="15">
        <f t="shared" si="52"/>
        <v>694147.54237499984</v>
      </c>
      <c r="G417" s="15">
        <f t="shared" si="52"/>
        <v>860809.61737499991</v>
      </c>
      <c r="H417" s="15">
        <f t="shared" si="52"/>
        <v>1027471.6923749998</v>
      </c>
      <c r="I417" s="15">
        <f t="shared" si="52"/>
        <v>1194133.7673749998</v>
      </c>
      <c r="J417" s="15">
        <f t="shared" si="52"/>
        <v>1360795.8423749998</v>
      </c>
    </row>
    <row r="418" spans="3:11">
      <c r="C418" s="14"/>
      <c r="D418" s="15"/>
      <c r="E418" s="15"/>
      <c r="F418" s="15"/>
      <c r="G418" s="15"/>
      <c r="H418" s="15"/>
      <c r="I418" s="15"/>
      <c r="J418" s="15"/>
    </row>
    <row r="419" spans="3:11">
      <c r="D419" s="25"/>
      <c r="E419" s="25"/>
    </row>
    <row r="420" spans="3:11">
      <c r="C420" s="12"/>
      <c r="D420" s="9" t="s">
        <v>36</v>
      </c>
      <c r="E420" s="9" t="s">
        <v>49</v>
      </c>
    </row>
    <row r="421" spans="3:11">
      <c r="C421" s="9" t="s">
        <v>35</v>
      </c>
      <c r="D421" s="16">
        <v>2.4</v>
      </c>
      <c r="E421" s="9"/>
    </row>
    <row r="422" spans="3:11">
      <c r="C422" s="9" t="s">
        <v>37</v>
      </c>
      <c r="D422" s="16">
        <v>1.8</v>
      </c>
      <c r="E422" s="9"/>
    </row>
    <row r="423" spans="3:11">
      <c r="C423" s="9" t="s">
        <v>38</v>
      </c>
      <c r="D423" s="16">
        <v>1.5</v>
      </c>
      <c r="E423" s="9"/>
    </row>
    <row r="424" spans="3:11">
      <c r="C424" s="9" t="s">
        <v>8</v>
      </c>
      <c r="D424" s="16">
        <v>1.4850000000000001</v>
      </c>
      <c r="E424" s="9"/>
    </row>
    <row r="425" spans="3:11">
      <c r="C425" s="9" t="s">
        <v>9</v>
      </c>
      <c r="D425" s="16">
        <v>1.47</v>
      </c>
      <c r="E425" s="9"/>
    </row>
    <row r="426" spans="3:11">
      <c r="C426" s="9" t="s">
        <v>10</v>
      </c>
      <c r="D426" s="16">
        <v>1.4550000000000001</v>
      </c>
      <c r="E426" s="9"/>
    </row>
    <row r="427" spans="3:11">
      <c r="C427" s="21" t="s">
        <v>11</v>
      </c>
      <c r="D427" s="21">
        <v>1.44</v>
      </c>
      <c r="E427" s="21"/>
      <c r="F427" s="21"/>
      <c r="G427" s="21"/>
      <c r="H427" s="21"/>
      <c r="I427" s="21"/>
      <c r="J427" s="21"/>
      <c r="K427" s="21"/>
    </row>
    <row r="428" spans="3:11">
      <c r="C428" s="20" t="s">
        <v>12</v>
      </c>
      <c r="D428" s="20">
        <v>1.425</v>
      </c>
      <c r="E428" s="20"/>
      <c r="F428" s="20"/>
      <c r="G428" s="20"/>
      <c r="H428" s="20"/>
      <c r="I428" s="20"/>
      <c r="J428" s="20"/>
      <c r="K428" s="20"/>
    </row>
    <row r="429" spans="3:11">
      <c r="C429" s="9" t="s">
        <v>13</v>
      </c>
      <c r="D429" s="16">
        <v>1.41</v>
      </c>
      <c r="E429" s="9"/>
    </row>
    <row r="430" spans="3:11">
      <c r="C430" s="9" t="s">
        <v>14</v>
      </c>
      <c r="D430" s="16">
        <v>1.395</v>
      </c>
      <c r="E430" s="9"/>
    </row>
    <row r="431" spans="3:11">
      <c r="C431" s="9" t="s">
        <v>15</v>
      </c>
      <c r="D431" s="16">
        <v>1.38</v>
      </c>
      <c r="E431" s="9"/>
    </row>
    <row r="432" spans="3:11">
      <c r="C432" s="9" t="s">
        <v>16</v>
      </c>
      <c r="D432" s="16">
        <v>1.365</v>
      </c>
      <c r="E432" s="9">
        <v>1</v>
      </c>
      <c r="F432" s="9">
        <v>1</v>
      </c>
      <c r="G432" s="9">
        <v>1</v>
      </c>
      <c r="H432" s="9">
        <v>1</v>
      </c>
      <c r="I432" s="9">
        <v>1</v>
      </c>
      <c r="J432" s="9">
        <v>1</v>
      </c>
      <c r="K432" s="9">
        <v>1</v>
      </c>
    </row>
    <row r="433" spans="3:11">
      <c r="C433" s="9" t="s">
        <v>17</v>
      </c>
      <c r="D433" s="16">
        <v>1.35</v>
      </c>
      <c r="E433" s="9">
        <v>1</v>
      </c>
      <c r="F433" s="9">
        <v>1</v>
      </c>
      <c r="G433" s="9">
        <v>1</v>
      </c>
      <c r="H433" s="9">
        <v>1</v>
      </c>
      <c r="I433" s="9">
        <v>1</v>
      </c>
      <c r="J433" s="9">
        <v>1</v>
      </c>
      <c r="K433" s="9">
        <v>1</v>
      </c>
    </row>
    <row r="434" spans="3:11">
      <c r="C434" s="9" t="s">
        <v>18</v>
      </c>
      <c r="D434" s="16">
        <v>1.335</v>
      </c>
      <c r="E434" s="9">
        <v>1</v>
      </c>
      <c r="F434" s="9">
        <v>1</v>
      </c>
      <c r="G434" s="9">
        <v>1</v>
      </c>
      <c r="H434" s="9">
        <v>1</v>
      </c>
      <c r="I434" s="9">
        <v>1</v>
      </c>
      <c r="J434" s="9">
        <v>1</v>
      </c>
      <c r="K434" s="9">
        <v>1</v>
      </c>
    </row>
    <row r="435" spans="3:11">
      <c r="C435" s="9" t="s">
        <v>19</v>
      </c>
      <c r="D435" s="16">
        <v>1.32</v>
      </c>
      <c r="E435" s="9">
        <v>1</v>
      </c>
      <c r="F435" s="9">
        <v>1</v>
      </c>
      <c r="G435" s="9">
        <v>1</v>
      </c>
      <c r="H435" s="9">
        <v>1</v>
      </c>
      <c r="I435" s="9">
        <v>1</v>
      </c>
      <c r="J435" s="9">
        <v>1</v>
      </c>
      <c r="K435" s="9">
        <v>1</v>
      </c>
    </row>
    <row r="436" spans="3:11">
      <c r="C436" s="9" t="s">
        <v>20</v>
      </c>
      <c r="D436" s="16">
        <v>1.3049999999999999</v>
      </c>
      <c r="E436" s="9">
        <v>1</v>
      </c>
      <c r="F436" s="9">
        <v>1</v>
      </c>
      <c r="G436" s="9">
        <v>1</v>
      </c>
      <c r="H436" s="9">
        <v>1</v>
      </c>
      <c r="I436" s="9">
        <v>1</v>
      </c>
      <c r="J436" s="9">
        <v>1</v>
      </c>
      <c r="K436" s="9">
        <v>1</v>
      </c>
    </row>
    <row r="437" spans="3:11">
      <c r="C437" s="9" t="s">
        <v>21</v>
      </c>
      <c r="D437" s="16">
        <v>1.29</v>
      </c>
      <c r="E437" s="9">
        <v>1</v>
      </c>
      <c r="F437" s="9">
        <v>1</v>
      </c>
      <c r="G437" s="9">
        <v>1</v>
      </c>
      <c r="H437" s="9">
        <v>1</v>
      </c>
      <c r="I437" s="9">
        <v>1</v>
      </c>
      <c r="J437" s="9">
        <v>1</v>
      </c>
      <c r="K437" s="9">
        <v>1</v>
      </c>
    </row>
    <row r="438" spans="3:11">
      <c r="C438" s="9" t="s">
        <v>22</v>
      </c>
      <c r="D438" s="16">
        <v>1.2749999999999999</v>
      </c>
      <c r="E438" s="9">
        <v>1</v>
      </c>
      <c r="F438" s="9">
        <v>1</v>
      </c>
      <c r="G438" s="9">
        <v>1</v>
      </c>
      <c r="H438" s="9">
        <v>1</v>
      </c>
      <c r="I438" s="9">
        <v>1</v>
      </c>
      <c r="J438" s="9">
        <v>1</v>
      </c>
      <c r="K438" s="9">
        <v>1</v>
      </c>
    </row>
    <row r="439" spans="3:11">
      <c r="C439" s="9" t="s">
        <v>23</v>
      </c>
      <c r="D439" s="16">
        <v>1.26</v>
      </c>
      <c r="E439" s="9">
        <v>1</v>
      </c>
      <c r="F439" s="9">
        <v>1</v>
      </c>
      <c r="G439" s="9">
        <v>1</v>
      </c>
      <c r="H439" s="9">
        <v>1</v>
      </c>
      <c r="I439" s="9">
        <v>1</v>
      </c>
      <c r="J439" s="9">
        <v>1</v>
      </c>
      <c r="K439" s="9">
        <v>1</v>
      </c>
    </row>
    <row r="440" spans="3:11">
      <c r="C440" s="9" t="s">
        <v>24</v>
      </c>
      <c r="D440" s="16">
        <v>1.2450000000000001</v>
      </c>
      <c r="E440" s="9">
        <v>1</v>
      </c>
      <c r="F440" s="9">
        <v>1</v>
      </c>
      <c r="G440" s="9">
        <v>1</v>
      </c>
      <c r="H440" s="9">
        <v>1</v>
      </c>
      <c r="I440" s="9">
        <v>1</v>
      </c>
      <c r="J440" s="9">
        <v>1</v>
      </c>
      <c r="K440" s="9">
        <v>1</v>
      </c>
    </row>
    <row r="441" spans="3:11">
      <c r="C441" s="9" t="s">
        <v>25</v>
      </c>
      <c r="D441" s="16">
        <v>1.23</v>
      </c>
      <c r="E441" s="9">
        <v>1</v>
      </c>
      <c r="F441" s="9">
        <v>1</v>
      </c>
      <c r="G441" s="9">
        <v>1</v>
      </c>
      <c r="H441" s="9">
        <v>1</v>
      </c>
      <c r="I441" s="9">
        <v>1</v>
      </c>
      <c r="J441" s="9">
        <v>1</v>
      </c>
      <c r="K441" s="9">
        <v>1</v>
      </c>
    </row>
    <row r="442" spans="3:11">
      <c r="C442" s="9" t="s">
        <v>26</v>
      </c>
      <c r="D442" s="16">
        <v>1.2150000000000001</v>
      </c>
      <c r="E442" s="9"/>
      <c r="F442" s="9">
        <v>1</v>
      </c>
      <c r="G442" s="9">
        <v>1</v>
      </c>
      <c r="H442" s="9">
        <v>1</v>
      </c>
      <c r="I442" s="9">
        <v>1</v>
      </c>
      <c r="J442" s="9">
        <v>1</v>
      </c>
      <c r="K442" s="9">
        <v>1</v>
      </c>
    </row>
    <row r="443" spans="3:11">
      <c r="C443" s="9" t="s">
        <v>39</v>
      </c>
      <c r="D443" s="16">
        <v>1.2</v>
      </c>
      <c r="E443" s="9"/>
      <c r="F443" s="9">
        <v>4</v>
      </c>
      <c r="G443" s="9">
        <v>9</v>
      </c>
      <c r="H443" s="9">
        <v>14</v>
      </c>
      <c r="I443" s="9">
        <v>19</v>
      </c>
      <c r="J443" s="9">
        <v>24</v>
      </c>
      <c r="K443" s="9">
        <v>29</v>
      </c>
    </row>
    <row r="444" spans="3:11">
      <c r="E444" s="9">
        <f t="shared" ref="E444:J444" si="53">SUM(E421:E443)</f>
        <v>10</v>
      </c>
      <c r="F444" s="9">
        <f t="shared" si="53"/>
        <v>15</v>
      </c>
      <c r="G444" s="9">
        <f t="shared" si="53"/>
        <v>20</v>
      </c>
      <c r="H444" s="9">
        <f t="shared" si="53"/>
        <v>25</v>
      </c>
      <c r="I444" s="9">
        <f t="shared" si="53"/>
        <v>30</v>
      </c>
      <c r="J444" s="9">
        <f t="shared" si="53"/>
        <v>35</v>
      </c>
      <c r="K444" s="9">
        <f>SUM(K422:K443)</f>
        <v>40</v>
      </c>
    </row>
    <row r="445" spans="3:11">
      <c r="E445" s="9"/>
    </row>
  </sheetData>
  <phoneticPr fontId="7"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426"/>
  <sheetViews>
    <sheetView tabSelected="1" view="pageBreakPreview" zoomScaleNormal="100" zoomScaleSheetLayoutView="100" workbookViewId="0">
      <selection activeCell="A2" sqref="A2"/>
    </sheetView>
  </sheetViews>
  <sheetFormatPr defaultColWidth="9.625" defaultRowHeight="13.5"/>
  <cols>
    <col min="1" max="1" width="5.625" style="1" customWidth="1"/>
    <col min="2" max="2" width="15" style="1" customWidth="1"/>
    <col min="3" max="3" width="12.375" style="1" customWidth="1"/>
    <col min="4" max="7" width="11.25" style="1" customWidth="1"/>
    <col min="8" max="8" width="12.75" style="1" bestFit="1" customWidth="1"/>
    <col min="9" max="9" width="11.875" style="1" customWidth="1"/>
    <col min="10" max="10" width="12" style="1" customWidth="1"/>
    <col min="11" max="16384" width="9.625" style="1"/>
  </cols>
  <sheetData>
    <row r="1" spans="1:10" ht="6" customHeight="1"/>
    <row r="2" spans="1:10" ht="30" customHeight="1">
      <c r="B2" s="2"/>
      <c r="C2" s="2"/>
    </row>
    <row r="3" spans="1:10">
      <c r="A3" s="3" t="s">
        <v>0</v>
      </c>
      <c r="B3" s="2"/>
      <c r="C3" s="2"/>
    </row>
    <row r="4" spans="1:10" ht="18.75" customHeight="1" thickBot="1">
      <c r="B4" s="1">
        <v>2176483</v>
      </c>
      <c r="J4" s="17" t="s">
        <v>48</v>
      </c>
    </row>
    <row r="5" spans="1:10" s="4" customFormat="1" ht="17.25" customHeight="1" thickTop="1">
      <c r="A5" s="51" t="s">
        <v>50</v>
      </c>
      <c r="B5" s="54" t="s">
        <v>52</v>
      </c>
      <c r="C5" s="22" t="s">
        <v>6</v>
      </c>
      <c r="D5" s="56" t="s">
        <v>40</v>
      </c>
      <c r="E5" s="56"/>
      <c r="F5" s="56"/>
      <c r="G5" s="56"/>
      <c r="H5" s="56"/>
      <c r="I5" s="56"/>
      <c r="J5" s="57"/>
    </row>
    <row r="6" spans="1:10" s="4" customFormat="1" ht="15" customHeight="1" thickBot="1">
      <c r="A6" s="52"/>
      <c r="B6" s="55"/>
      <c r="C6" s="38" t="s">
        <v>7</v>
      </c>
      <c r="D6" s="39" t="s">
        <v>41</v>
      </c>
      <c r="E6" s="40" t="s">
        <v>53</v>
      </c>
      <c r="F6" s="39" t="s">
        <v>54</v>
      </c>
      <c r="G6" s="39" t="s">
        <v>55</v>
      </c>
      <c r="H6" s="40" t="s">
        <v>44</v>
      </c>
      <c r="I6" s="40" t="s">
        <v>56</v>
      </c>
      <c r="J6" s="41" t="s">
        <v>57</v>
      </c>
    </row>
    <row r="7" spans="1:10" ht="16.5" customHeight="1">
      <c r="A7" s="23">
        <v>1</v>
      </c>
      <c r="B7" s="24">
        <v>280000</v>
      </c>
      <c r="C7" s="24">
        <f t="shared" ref="C7:C68" si="0">B7*0.09</f>
        <v>25200</v>
      </c>
      <c r="D7" s="50">
        <f>ROUNDDOWN(IF((상한액하한액계산!D9+$C$426)&gt;$B7,$B7,(상한액하한액계산!D9+$C$426)),-1)</f>
        <v>133310</v>
      </c>
      <c r="E7" s="50">
        <f>ROUNDDOWN(IF((상한액하한액계산!E9+$C$426)&gt;$B7,$B7,(상한액하한액계산!E9+$C$426)),-1)</f>
        <v>195130</v>
      </c>
      <c r="F7" s="50">
        <f>ROUNDDOWN(IF((상한액하한액계산!F9+$C$426)&gt;$B7,$B7,(상한액하한액계산!F9+$C$426)),-1)</f>
        <v>256790</v>
      </c>
      <c r="G7" s="50">
        <v>290000</v>
      </c>
      <c r="H7" s="50">
        <v>290000</v>
      </c>
      <c r="I7" s="50">
        <v>290000</v>
      </c>
      <c r="J7" s="50">
        <v>290000</v>
      </c>
    </row>
    <row r="8" spans="1:10" ht="16.5" customHeight="1">
      <c r="A8" s="23">
        <v>2</v>
      </c>
      <c r="B8" s="24">
        <v>290000</v>
      </c>
      <c r="C8" s="24">
        <f t="shared" si="0"/>
        <v>26100</v>
      </c>
      <c r="D8" s="49">
        <f>ROUNDDOWN(IF(('20년간40%'!D10+$C$426)&gt;$B8,$B8,('20년간40%'!D10+$C$426)),-1)</f>
        <v>133340</v>
      </c>
      <c r="E8" s="49">
        <f>ROUNDDOWN(IF(('20년간40%'!E10+$C$426)&gt;$B8,$B8,('20년간40%'!E10+$C$426)),-1)</f>
        <v>195160</v>
      </c>
      <c r="F8" s="49">
        <f>ROUNDDOWN(IF(('20년간40%'!F10+$C$426)&gt;$B8,$B8,('20년간40%'!F10+$C$426)),-1)</f>
        <v>256820</v>
      </c>
      <c r="G8" s="49">
        <f>ROUNDDOWN(IF(('20년간40%'!G10+$C$426)&gt;$B8,$B8,('20년간40%'!G10+$C$426)),-1)</f>
        <v>290000</v>
      </c>
      <c r="H8" s="49">
        <f>ROUNDDOWN(IF(('20년간40%'!H10+$C$426)&gt;$B8,$B8,('20년간40%'!H10+$C$426)),-1)</f>
        <v>290000</v>
      </c>
      <c r="I8" s="49">
        <f>ROUNDDOWN(IF(('20년간40%'!I10+$C$426)&gt;$B8,$B8,('20년간40%'!I10+$C$426)),-1)</f>
        <v>290000</v>
      </c>
      <c r="J8" s="49">
        <f>ROUNDDOWN(IF(('20년간40%'!J10+$C$426)&gt;$B8,$B8,('20년간40%'!J10+$C$426)),-1)</f>
        <v>290000</v>
      </c>
    </row>
    <row r="9" spans="1:10" ht="16.5" customHeight="1">
      <c r="A9" s="23">
        <v>3</v>
      </c>
      <c r="B9" s="24">
        <v>300000</v>
      </c>
      <c r="C9" s="24">
        <f t="shared" si="0"/>
        <v>27000</v>
      </c>
      <c r="D9" s="24">
        <f>ROUNDDOWN(IF(('20년간40%'!D11+$C$426)&gt;$B9,$B9,('20년간40%'!D11+$C$426)),-1)</f>
        <v>133880</v>
      </c>
      <c r="E9" s="24">
        <f>ROUNDDOWN(IF(('20년간40%'!E11+$C$426)&gt;$B9,$B9,('20년간40%'!E11+$C$426)),-1)</f>
        <v>195950</v>
      </c>
      <c r="F9" s="24">
        <f>ROUNDDOWN(IF(('20년간40%'!F11+$C$426)&gt;$B9,$B9,('20년간40%'!F11+$C$426)),-1)</f>
        <v>257860</v>
      </c>
      <c r="G9" s="24">
        <f>ROUNDDOWN(IF(('20년간40%'!G11+$C$426)&gt;$B9,$B9,('20년간40%'!G11+$C$426)),-1)</f>
        <v>300000</v>
      </c>
      <c r="H9" s="24">
        <f>ROUNDDOWN(IF(('20년간40%'!H11+$C$426)&gt;$B9,$B9,('20년간40%'!H11+$C$426)),-1)</f>
        <v>300000</v>
      </c>
      <c r="I9" s="24">
        <f>ROUNDDOWN(IF(('20년간40%'!I11+$C$426)&gt;$B9,$B9,('20년간40%'!I11+$C$426)),-1)</f>
        <v>300000</v>
      </c>
      <c r="J9" s="24">
        <f>ROUNDDOWN(IF(('20년간40%'!J11+$C$426)&gt;$B9,$B9,('20년간40%'!J11+$C$426)),-1)</f>
        <v>300000</v>
      </c>
    </row>
    <row r="10" spans="1:10" ht="16.5" customHeight="1">
      <c r="A10" s="23">
        <v>4</v>
      </c>
      <c r="B10" s="24">
        <v>310000</v>
      </c>
      <c r="C10" s="24">
        <f t="shared" si="0"/>
        <v>27900</v>
      </c>
      <c r="D10" s="24">
        <f>ROUNDDOWN(IF(('20년간40%'!D12+$C$426)&gt;$B10,$B10,('20년간40%'!D12+$C$426)),-1)</f>
        <v>134420</v>
      </c>
      <c r="E10" s="24">
        <f>ROUNDDOWN(IF(('20년간40%'!E12+$C$426)&gt;$B10,$B10,('20년간40%'!E12+$C$426)),-1)</f>
        <v>196740</v>
      </c>
      <c r="F10" s="24">
        <f>ROUNDDOWN(IF(('20년간40%'!F12+$C$426)&gt;$B10,$B10,('20년간40%'!F12+$C$426)),-1)</f>
        <v>258900</v>
      </c>
      <c r="G10" s="24">
        <f>ROUNDDOWN(IF(('20년간40%'!G12+$C$426)&gt;$B10,$B10,('20년간40%'!G12+$C$426)),-1)</f>
        <v>310000</v>
      </c>
      <c r="H10" s="24">
        <f>ROUNDDOWN(IF(('20년간40%'!H12+$C$426)&gt;$B10,$B10,('20년간40%'!H12+$C$426)),-1)</f>
        <v>310000</v>
      </c>
      <c r="I10" s="24">
        <f>ROUNDDOWN(IF(('20년간40%'!I12+$C$426)&gt;$B10,$B10,('20년간40%'!I12+$C$426)),-1)</f>
        <v>310000</v>
      </c>
      <c r="J10" s="24">
        <f>ROUNDDOWN(IF(('20년간40%'!J12+$C$426)&gt;$B10,$B10,('20년간40%'!J12+$C$426)),-1)</f>
        <v>310000</v>
      </c>
    </row>
    <row r="11" spans="1:10" ht="16.5" customHeight="1">
      <c r="A11" s="23">
        <v>5</v>
      </c>
      <c r="B11" s="24">
        <v>320000</v>
      </c>
      <c r="C11" s="24">
        <f t="shared" si="0"/>
        <v>28800</v>
      </c>
      <c r="D11" s="24">
        <f>ROUNDDOWN(IF(('20년간40%'!D13+$C$426)&gt;$B11,$B11,('20년간40%'!D13+$C$426)),-1)</f>
        <v>134960</v>
      </c>
      <c r="E11" s="24">
        <f>ROUNDDOWN(IF(('20년간40%'!E13+$C$426)&gt;$B11,$B11,('20년간40%'!E13+$C$426)),-1)</f>
        <v>197530</v>
      </c>
      <c r="F11" s="24">
        <f>ROUNDDOWN(IF(('20년간40%'!F13+$C$426)&gt;$B11,$B11,('20년간40%'!F13+$C$426)),-1)</f>
        <v>259940</v>
      </c>
      <c r="G11" s="24">
        <f>ROUNDDOWN(IF(('20년간40%'!G13+$C$426)&gt;$B11,$B11,('20년간40%'!G13+$C$426)),-1)</f>
        <v>320000</v>
      </c>
      <c r="H11" s="24">
        <f>ROUNDDOWN(IF(('20년간40%'!H13+$C$426)&gt;$B11,$B11,('20년간40%'!H13+$C$426)),-1)</f>
        <v>320000</v>
      </c>
      <c r="I11" s="24">
        <f>ROUNDDOWN(IF(('20년간40%'!I13+$C$426)&gt;$B11,$B11,('20년간40%'!I13+$C$426)),-1)</f>
        <v>320000</v>
      </c>
      <c r="J11" s="24">
        <f>ROUNDDOWN(IF(('20년간40%'!J13+$C$426)&gt;$B11,$B11,('20년간40%'!J13+$C$426)),-1)</f>
        <v>320000</v>
      </c>
    </row>
    <row r="12" spans="1:10" ht="16.5" customHeight="1">
      <c r="A12" s="23">
        <v>6</v>
      </c>
      <c r="B12" s="24">
        <v>330000</v>
      </c>
      <c r="C12" s="24">
        <f t="shared" si="0"/>
        <v>29700</v>
      </c>
      <c r="D12" s="24">
        <f>ROUNDDOWN(IF(('20년간40%'!D14+$C$426)&gt;$B12,$B12,('20년간40%'!D14+$C$426)),-1)</f>
        <v>135500</v>
      </c>
      <c r="E12" s="24">
        <f>ROUNDDOWN(IF(('20년간40%'!E14+$C$426)&gt;$B12,$B12,('20년간40%'!E14+$C$426)),-1)</f>
        <v>198320</v>
      </c>
      <c r="F12" s="24">
        <f>ROUNDDOWN(IF(('20년간40%'!F14+$C$426)&gt;$B12,$B12,('20년간40%'!F14+$C$426)),-1)</f>
        <v>260980</v>
      </c>
      <c r="G12" s="24">
        <f>ROUNDDOWN(IF(('20년간40%'!G14+$C$426)&gt;$B12,$B12,('20년간40%'!G14+$C$426)),-1)</f>
        <v>323640</v>
      </c>
      <c r="H12" s="24">
        <f>ROUNDDOWN(IF(('20년간40%'!H14+$C$426)&gt;$B12,$B12,('20년간40%'!H14+$C$426)),-1)</f>
        <v>330000</v>
      </c>
      <c r="I12" s="24">
        <f>ROUNDDOWN(IF(('20년간40%'!I14+$C$426)&gt;$B12,$B12,('20년간40%'!I14+$C$426)),-1)</f>
        <v>330000</v>
      </c>
      <c r="J12" s="24">
        <f>ROUNDDOWN(IF(('20년간40%'!J14+$C$426)&gt;$B12,$B12,('20년간40%'!J14+$C$426)),-1)</f>
        <v>330000</v>
      </c>
    </row>
    <row r="13" spans="1:10" ht="16.5" customHeight="1">
      <c r="A13" s="23">
        <v>7</v>
      </c>
      <c r="B13" s="24">
        <v>340000</v>
      </c>
      <c r="C13" s="24">
        <f t="shared" si="0"/>
        <v>30600</v>
      </c>
      <c r="D13" s="24">
        <f>ROUNDDOWN(IF(('20년간40%'!D15+$C$426)&gt;$B13,$B13,('20년간40%'!D15+$C$426)),-1)</f>
        <v>136040</v>
      </c>
      <c r="E13" s="24">
        <f>ROUNDDOWN(IF(('20년간40%'!E15+$C$426)&gt;$B13,$B13,('20년간40%'!E15+$C$426)),-1)</f>
        <v>199110</v>
      </c>
      <c r="F13" s="24">
        <f>ROUNDDOWN(IF(('20년간40%'!F15+$C$426)&gt;$B13,$B13,('20년간40%'!F15+$C$426)),-1)</f>
        <v>262020</v>
      </c>
      <c r="G13" s="24">
        <f>ROUNDDOWN(IF(('20년간40%'!G15+$C$426)&gt;$B13,$B13,('20년간40%'!G15+$C$426)),-1)</f>
        <v>324940</v>
      </c>
      <c r="H13" s="24">
        <f>ROUNDDOWN(IF(('20년간40%'!H15+$C$426)&gt;$B13,$B13,('20년간40%'!H15+$C$426)),-1)</f>
        <v>340000</v>
      </c>
      <c r="I13" s="24">
        <f>ROUNDDOWN(IF(('20년간40%'!I15+$C$426)&gt;$B13,$B13,('20년간40%'!I15+$C$426)),-1)</f>
        <v>340000</v>
      </c>
      <c r="J13" s="24">
        <f>ROUNDDOWN(IF(('20년간40%'!J15+$C$426)&gt;$B13,$B13,('20년간40%'!J15+$C$426)),-1)</f>
        <v>340000</v>
      </c>
    </row>
    <row r="14" spans="1:10" ht="16.5" customHeight="1">
      <c r="A14" s="23">
        <v>8</v>
      </c>
      <c r="B14" s="24">
        <v>350000</v>
      </c>
      <c r="C14" s="24">
        <f t="shared" si="0"/>
        <v>31500</v>
      </c>
      <c r="D14" s="24">
        <f>ROUNDDOWN(IF(('20년간40%'!D16+$C$426)&gt;$B14,$B14,('20년간40%'!D16+$C$426)),-1)</f>
        <v>136580</v>
      </c>
      <c r="E14" s="24">
        <f>ROUNDDOWN(IF(('20년간40%'!E16+$C$426)&gt;$B14,$B14,('20년간40%'!E16+$C$426)),-1)</f>
        <v>199900</v>
      </c>
      <c r="F14" s="24">
        <f>ROUNDDOWN(IF(('20년간40%'!F16+$C$426)&gt;$B14,$B14,('20년간40%'!F16+$C$426)),-1)</f>
        <v>263070</v>
      </c>
      <c r="G14" s="24">
        <f>ROUNDDOWN(IF(('20년간40%'!G16+$C$426)&gt;$B14,$B14,('20년간40%'!G16+$C$426)),-1)</f>
        <v>326230</v>
      </c>
      <c r="H14" s="24">
        <f>ROUNDDOWN(IF(('20년간40%'!H16+$C$426)&gt;$B14,$B14,('20년간40%'!H16+$C$426)),-1)</f>
        <v>350000</v>
      </c>
      <c r="I14" s="24">
        <f>ROUNDDOWN(IF(('20년간40%'!I16+$C$426)&gt;$B14,$B14,('20년간40%'!I16+$C$426)),-1)</f>
        <v>350000</v>
      </c>
      <c r="J14" s="24">
        <f>ROUNDDOWN(IF(('20년간40%'!J16+$C$426)&gt;$B14,$B14,('20년간40%'!J16+$C$426)),-1)</f>
        <v>350000</v>
      </c>
    </row>
    <row r="15" spans="1:10" ht="16.5" customHeight="1">
      <c r="A15" s="23">
        <v>9</v>
      </c>
      <c r="B15" s="24">
        <v>360000</v>
      </c>
      <c r="C15" s="24">
        <f t="shared" si="0"/>
        <v>32400</v>
      </c>
      <c r="D15" s="24">
        <f>ROUNDDOWN(IF(('20년간40%'!D17+$C$426)&gt;$B15,$B15,('20년간40%'!D17+$C$426)),-1)</f>
        <v>137120</v>
      </c>
      <c r="E15" s="24">
        <f>ROUNDDOWN(IF(('20년간40%'!E17+$C$426)&gt;$B15,$B15,('20년간40%'!E17+$C$426)),-1)</f>
        <v>200690</v>
      </c>
      <c r="F15" s="24">
        <f>ROUNDDOWN(IF(('20년간40%'!F17+$C$426)&gt;$B15,$B15,('20년간40%'!F17+$C$426)),-1)</f>
        <v>264110</v>
      </c>
      <c r="G15" s="24">
        <f>ROUNDDOWN(IF(('20년간40%'!G17+$C$426)&gt;$B15,$B15,('20년간40%'!G17+$C$426)),-1)</f>
        <v>327520</v>
      </c>
      <c r="H15" s="24">
        <f>ROUNDDOWN(IF(('20년간40%'!H17+$C$426)&gt;$B15,$B15,('20년간40%'!H17+$C$426)),-1)</f>
        <v>360000</v>
      </c>
      <c r="I15" s="24">
        <f>ROUNDDOWN(IF(('20년간40%'!I17+$C$426)&gt;$B15,$B15,('20년간40%'!I17+$C$426)),-1)</f>
        <v>360000</v>
      </c>
      <c r="J15" s="24">
        <f>ROUNDDOWN(IF(('20년간40%'!J17+$C$426)&gt;$B15,$B15,('20년간40%'!J17+$C$426)),-1)</f>
        <v>360000</v>
      </c>
    </row>
    <row r="16" spans="1:10" ht="16.5" customHeight="1">
      <c r="A16" s="23">
        <v>10</v>
      </c>
      <c r="B16" s="24">
        <v>370000</v>
      </c>
      <c r="C16" s="24">
        <f t="shared" si="0"/>
        <v>33300</v>
      </c>
      <c r="D16" s="24">
        <f>ROUNDDOWN(IF(('20년간40%'!D18+$C$426)&gt;$B16,$B16,('20년간40%'!D18+$C$426)),-1)</f>
        <v>137660</v>
      </c>
      <c r="E16" s="24">
        <f>ROUNDDOWN(IF(('20년간40%'!E18+$C$426)&gt;$B16,$B16,('20년간40%'!E18+$C$426)),-1)</f>
        <v>201490</v>
      </c>
      <c r="F16" s="24">
        <f>ROUNDDOWN(IF(('20년간40%'!F18+$C$426)&gt;$B16,$B16,('20년간40%'!F18+$C$426)),-1)</f>
        <v>265150</v>
      </c>
      <c r="G16" s="24">
        <f>ROUNDDOWN(IF(('20년간40%'!G18+$C$426)&gt;$B16,$B16,('20년간40%'!G18+$C$426)),-1)</f>
        <v>328810</v>
      </c>
      <c r="H16" s="24">
        <f>ROUNDDOWN(IF(('20년간40%'!H18+$C$426)&gt;$B16,$B16,('20년간40%'!H18+$C$426)),-1)</f>
        <v>370000</v>
      </c>
      <c r="I16" s="24">
        <f>ROUNDDOWN(IF(('20년간40%'!I18+$C$426)&gt;$B16,$B16,('20년간40%'!I18+$C$426)),-1)</f>
        <v>370000</v>
      </c>
      <c r="J16" s="24">
        <f>ROUNDDOWN(IF(('20년간40%'!J18+$C$426)&gt;$B16,$B16,('20년간40%'!J18+$C$426)),-1)</f>
        <v>370000</v>
      </c>
    </row>
    <row r="17" spans="1:10" ht="16.5" customHeight="1">
      <c r="A17" s="23">
        <v>11</v>
      </c>
      <c r="B17" s="24">
        <v>380000</v>
      </c>
      <c r="C17" s="24">
        <f t="shared" si="0"/>
        <v>34200</v>
      </c>
      <c r="D17" s="24">
        <f>ROUNDDOWN(IF(('20년간40%'!D19+$C$426)&gt;$B17,$B17,('20년간40%'!D19+$C$426)),-1)</f>
        <v>138200</v>
      </c>
      <c r="E17" s="24">
        <f>ROUNDDOWN(IF(('20년간40%'!E19+$C$426)&gt;$B17,$B17,('20년간40%'!E19+$C$426)),-1)</f>
        <v>202280</v>
      </c>
      <c r="F17" s="24">
        <f>ROUNDDOWN(IF(('20년간40%'!F19+$C$426)&gt;$B17,$B17,('20년간40%'!F19+$C$426)),-1)</f>
        <v>266190</v>
      </c>
      <c r="G17" s="24">
        <f>ROUNDDOWN(IF(('20년간40%'!G19+$C$426)&gt;$B17,$B17,('20년간40%'!G19+$C$426)),-1)</f>
        <v>330100</v>
      </c>
      <c r="H17" s="24">
        <f>ROUNDDOWN(IF(('20년간40%'!H19+$C$426)&gt;$B17,$B17,('20년간40%'!H19+$C$426)),-1)</f>
        <v>380000</v>
      </c>
      <c r="I17" s="24">
        <f>ROUNDDOWN(IF(('20년간40%'!I19+$C$426)&gt;$B17,$B17,('20년간40%'!I19+$C$426)),-1)</f>
        <v>380000</v>
      </c>
      <c r="J17" s="24">
        <f>ROUNDDOWN(IF(('20년간40%'!J19+$C$426)&gt;$B17,$B17,('20년간40%'!J19+$C$426)),-1)</f>
        <v>380000</v>
      </c>
    </row>
    <row r="18" spans="1:10" ht="16.5" customHeight="1">
      <c r="A18" s="23">
        <v>12</v>
      </c>
      <c r="B18" s="24">
        <v>390000</v>
      </c>
      <c r="C18" s="24">
        <f t="shared" si="0"/>
        <v>35100</v>
      </c>
      <c r="D18" s="24">
        <f>ROUNDDOWN(IF(('20년간40%'!D20+$C$426)&gt;$B18,$B18,('20년간40%'!D20+$C$426)),-1)</f>
        <v>138750</v>
      </c>
      <c r="E18" s="24">
        <f>ROUNDDOWN(IF(('20년간40%'!E20+$C$426)&gt;$B18,$B18,('20년간40%'!E20+$C$426)),-1)</f>
        <v>203070</v>
      </c>
      <c r="F18" s="24">
        <f>ROUNDDOWN(IF(('20년간40%'!F20+$C$426)&gt;$B18,$B18,('20년간40%'!F20+$C$426)),-1)</f>
        <v>267230</v>
      </c>
      <c r="G18" s="24">
        <f>ROUNDDOWN(IF(('20년간40%'!G20+$C$426)&gt;$B18,$B18,('20년간40%'!G20+$C$426)),-1)</f>
        <v>331390</v>
      </c>
      <c r="H18" s="24">
        <f>ROUNDDOWN(IF(('20년간40%'!H20+$C$426)&gt;$B18,$B18,('20년간40%'!H20+$C$426)),-1)</f>
        <v>390000</v>
      </c>
      <c r="I18" s="24">
        <f>ROUNDDOWN(IF(('20년간40%'!I20+$C$426)&gt;$B18,$B18,('20년간40%'!I20+$C$426)),-1)</f>
        <v>390000</v>
      </c>
      <c r="J18" s="24">
        <f>ROUNDDOWN(IF(('20년간40%'!J20+$C$426)&gt;$B18,$B18,('20년간40%'!J20+$C$426)),-1)</f>
        <v>390000</v>
      </c>
    </row>
    <row r="19" spans="1:10" ht="16.5" customHeight="1">
      <c r="A19" s="23">
        <v>13</v>
      </c>
      <c r="B19" s="24">
        <v>400000</v>
      </c>
      <c r="C19" s="24">
        <f t="shared" si="0"/>
        <v>36000</v>
      </c>
      <c r="D19" s="24">
        <f>ROUNDDOWN(IF(('20년간40%'!D21+$C$426)&gt;$B19,$B19,('20년간40%'!D21+$C$426)),-1)</f>
        <v>139290</v>
      </c>
      <c r="E19" s="24">
        <f>ROUNDDOWN(IF(('20년간40%'!E21+$C$426)&gt;$B19,$B19,('20년간40%'!E21+$C$426)),-1)</f>
        <v>203860</v>
      </c>
      <c r="F19" s="24">
        <f>ROUNDDOWN(IF(('20년간40%'!F21+$C$426)&gt;$B19,$B19,('20년간40%'!F21+$C$426)),-1)</f>
        <v>268270</v>
      </c>
      <c r="G19" s="24">
        <f>ROUNDDOWN(IF(('20년간40%'!G21+$C$426)&gt;$B19,$B19,('20년간40%'!G21+$C$426)),-1)</f>
        <v>332680</v>
      </c>
      <c r="H19" s="24">
        <f>ROUNDDOWN(IF(('20년간40%'!H21+$C$426)&gt;$B19,$B19,('20년간40%'!H21+$C$426)),-1)</f>
        <v>397100</v>
      </c>
      <c r="I19" s="24">
        <f>ROUNDDOWN(IF(('20년간40%'!I21+$C$426)&gt;$B19,$B19,('20년간40%'!I21+$C$426)),-1)</f>
        <v>400000</v>
      </c>
      <c r="J19" s="24">
        <f>ROUNDDOWN(IF(('20년간40%'!J21+$C$426)&gt;$B19,$B19,('20년간40%'!J21+$C$426)),-1)</f>
        <v>400000</v>
      </c>
    </row>
    <row r="20" spans="1:10" ht="16.5" customHeight="1">
      <c r="A20" s="23">
        <v>14</v>
      </c>
      <c r="B20" s="24">
        <v>410000</v>
      </c>
      <c r="C20" s="24">
        <f t="shared" si="0"/>
        <v>36900</v>
      </c>
      <c r="D20" s="24">
        <f>ROUNDDOWN(IF(('20년간40%'!D22+$C$426)&gt;$B20,$B20,('20년간40%'!D22+$C$426)),-1)</f>
        <v>139830</v>
      </c>
      <c r="E20" s="24">
        <f>ROUNDDOWN(IF(('20년간40%'!E22+$C$426)&gt;$B20,$B20,('20년간40%'!E22+$C$426)),-1)</f>
        <v>204650</v>
      </c>
      <c r="F20" s="24">
        <f>ROUNDDOWN(IF(('20년간40%'!F22+$C$426)&gt;$B20,$B20,('20년간40%'!F22+$C$426)),-1)</f>
        <v>269310</v>
      </c>
      <c r="G20" s="24">
        <f>ROUNDDOWN(IF(('20년간40%'!G22+$C$426)&gt;$B20,$B20,('20년간40%'!G22+$C$426)),-1)</f>
        <v>333970</v>
      </c>
      <c r="H20" s="24">
        <f>ROUNDDOWN(IF(('20년간40%'!H22+$C$426)&gt;$B20,$B20,('20년간40%'!H22+$C$426)),-1)</f>
        <v>398640</v>
      </c>
      <c r="I20" s="24">
        <f>ROUNDDOWN(IF(('20년간40%'!I22+$C$426)&gt;$B20,$B20,('20년간40%'!I22+$C$426)),-1)</f>
        <v>410000</v>
      </c>
      <c r="J20" s="24">
        <f>ROUNDDOWN(IF(('20년간40%'!J22+$C$426)&gt;$B20,$B20,('20년간40%'!J22+$C$426)),-1)</f>
        <v>410000</v>
      </c>
    </row>
    <row r="21" spans="1:10" ht="16.5" customHeight="1">
      <c r="A21" s="23">
        <v>15</v>
      </c>
      <c r="B21" s="24">
        <v>420000</v>
      </c>
      <c r="C21" s="24">
        <f t="shared" si="0"/>
        <v>37800</v>
      </c>
      <c r="D21" s="24">
        <f>ROUNDDOWN(IF(('20년간40%'!D23+$C$426)&gt;$B21,$B21,('20년간40%'!D23+$C$426)),-1)</f>
        <v>140370</v>
      </c>
      <c r="E21" s="24">
        <f>ROUNDDOWN(IF(('20년간40%'!E23+$C$426)&gt;$B21,$B21,('20년간40%'!E23+$C$426)),-1)</f>
        <v>205440</v>
      </c>
      <c r="F21" s="24">
        <f>ROUNDDOWN(IF(('20년간40%'!F23+$C$426)&gt;$B21,$B21,('20년간40%'!F23+$C$426)),-1)</f>
        <v>270350</v>
      </c>
      <c r="G21" s="24">
        <f>ROUNDDOWN(IF(('20년간40%'!G23+$C$426)&gt;$B21,$B21,('20년간40%'!G23+$C$426)),-1)</f>
        <v>335270</v>
      </c>
      <c r="H21" s="24">
        <f>ROUNDDOWN(IF(('20년간40%'!H23+$C$426)&gt;$B21,$B21,('20년간40%'!H23+$C$426)),-1)</f>
        <v>400180</v>
      </c>
      <c r="I21" s="24">
        <f>ROUNDDOWN(IF(('20년간40%'!I23+$C$426)&gt;$B21,$B21,('20년간40%'!I23+$C$426)),-1)</f>
        <v>420000</v>
      </c>
      <c r="J21" s="24">
        <f>ROUNDDOWN(IF(('20년간40%'!J23+$C$426)&gt;$B21,$B21,('20년간40%'!J23+$C$426)),-1)</f>
        <v>420000</v>
      </c>
    </row>
    <row r="22" spans="1:10" ht="16.5" customHeight="1">
      <c r="A22" s="23">
        <v>16</v>
      </c>
      <c r="B22" s="24">
        <v>430000</v>
      </c>
      <c r="C22" s="24">
        <f t="shared" si="0"/>
        <v>38700</v>
      </c>
      <c r="D22" s="24">
        <f>ROUNDDOWN(IF(('20년간40%'!D24+$C$426)&gt;$B22,$B22,('20년간40%'!D24+$C$426)),-1)</f>
        <v>140910</v>
      </c>
      <c r="E22" s="24">
        <f>ROUNDDOWN(IF(('20년간40%'!E24+$C$426)&gt;$B22,$B22,('20년간40%'!E24+$C$426)),-1)</f>
        <v>206230</v>
      </c>
      <c r="F22" s="24">
        <f>ROUNDDOWN(IF(('20년간40%'!F24+$C$426)&gt;$B22,$B22,('20년간40%'!F24+$C$426)),-1)</f>
        <v>271400</v>
      </c>
      <c r="G22" s="24">
        <f>ROUNDDOWN(IF(('20년간40%'!G24+$C$426)&gt;$B22,$B22,('20년간40%'!G24+$C$426)),-1)</f>
        <v>336560</v>
      </c>
      <c r="H22" s="24">
        <f>ROUNDDOWN(IF(('20년간40%'!H24+$C$426)&gt;$B22,$B22,('20년간40%'!H24+$C$426)),-1)</f>
        <v>401720</v>
      </c>
      <c r="I22" s="24">
        <f>ROUNDDOWN(IF(('20년간40%'!I24+$C$426)&gt;$B22,$B22,('20년간40%'!I24+$C$426)),-1)</f>
        <v>430000</v>
      </c>
      <c r="J22" s="24">
        <f>ROUNDDOWN(IF(('20년간40%'!J24+$C$426)&gt;$B22,$B22,('20년간40%'!J24+$C$426)),-1)</f>
        <v>430000</v>
      </c>
    </row>
    <row r="23" spans="1:10" ht="16.5" customHeight="1">
      <c r="A23" s="23">
        <v>17</v>
      </c>
      <c r="B23" s="24">
        <v>440000</v>
      </c>
      <c r="C23" s="24">
        <f t="shared" si="0"/>
        <v>39600</v>
      </c>
      <c r="D23" s="24">
        <f>ROUNDDOWN(IF(('20년간40%'!D25+$C$426)&gt;$B23,$B23,('20년간40%'!D25+$C$426)),-1)</f>
        <v>141450</v>
      </c>
      <c r="E23" s="24">
        <f>ROUNDDOWN(IF(('20년간40%'!E25+$C$426)&gt;$B23,$B23,('20년간40%'!E25+$C$426)),-1)</f>
        <v>207020</v>
      </c>
      <c r="F23" s="24">
        <f>ROUNDDOWN(IF(('20년간40%'!F25+$C$426)&gt;$B23,$B23,('20년간40%'!F25+$C$426)),-1)</f>
        <v>272440</v>
      </c>
      <c r="G23" s="24">
        <f>ROUNDDOWN(IF(('20년간40%'!G25+$C$426)&gt;$B23,$B23,('20년간40%'!G25+$C$426)),-1)</f>
        <v>337850</v>
      </c>
      <c r="H23" s="24">
        <f>ROUNDDOWN(IF(('20년간40%'!H25+$C$426)&gt;$B23,$B23,('20년간40%'!H25+$C$426)),-1)</f>
        <v>403260</v>
      </c>
      <c r="I23" s="24">
        <f>ROUNDDOWN(IF(('20년간40%'!I25+$C$426)&gt;$B23,$B23,('20년간40%'!I25+$C$426)),-1)</f>
        <v>440000</v>
      </c>
      <c r="J23" s="24">
        <f>ROUNDDOWN(IF(('20년간40%'!J25+$C$426)&gt;$B23,$B23,('20년간40%'!J25+$C$426)),-1)</f>
        <v>440000</v>
      </c>
    </row>
    <row r="24" spans="1:10" ht="16.5" customHeight="1">
      <c r="A24" s="23">
        <v>18</v>
      </c>
      <c r="B24" s="24">
        <v>450000</v>
      </c>
      <c r="C24" s="24">
        <f t="shared" si="0"/>
        <v>40500</v>
      </c>
      <c r="D24" s="24">
        <f>ROUNDDOWN(IF(('20년간40%'!D26+$C$426)&gt;$B24,$B24,('20년간40%'!D26+$C$426)),-1)</f>
        <v>141990</v>
      </c>
      <c r="E24" s="24">
        <f>ROUNDDOWN(IF(('20년간40%'!E26+$C$426)&gt;$B24,$B24,('20년간40%'!E26+$C$426)),-1)</f>
        <v>207820</v>
      </c>
      <c r="F24" s="24">
        <f>ROUNDDOWN(IF(('20년간40%'!F26+$C$426)&gt;$B24,$B24,('20년간40%'!F26+$C$426)),-1)</f>
        <v>273480</v>
      </c>
      <c r="G24" s="24">
        <f>ROUNDDOWN(IF(('20년간40%'!G26+$C$426)&gt;$B24,$B24,('20년간40%'!G26+$C$426)),-1)</f>
        <v>339140</v>
      </c>
      <c r="H24" s="24">
        <f>ROUNDDOWN(IF(('20년간40%'!H26+$C$426)&gt;$B24,$B24,('20년간40%'!H26+$C$426)),-1)</f>
        <v>404800</v>
      </c>
      <c r="I24" s="24">
        <f>ROUNDDOWN(IF(('20년간40%'!I26+$C$426)&gt;$B24,$B24,('20년간40%'!I26+$C$426)),-1)</f>
        <v>450000</v>
      </c>
      <c r="J24" s="24">
        <f>ROUNDDOWN(IF(('20년간40%'!J26+$C$426)&gt;$B24,$B24,('20년간40%'!J26+$C$426)),-1)</f>
        <v>450000</v>
      </c>
    </row>
    <row r="25" spans="1:10" ht="16.5" customHeight="1">
      <c r="A25" s="23">
        <v>19</v>
      </c>
      <c r="B25" s="24">
        <v>460000</v>
      </c>
      <c r="C25" s="24">
        <f t="shared" si="0"/>
        <v>41400</v>
      </c>
      <c r="D25" s="24">
        <f>ROUNDDOWN(IF(('20년간40%'!D27+$C$426)&gt;$B25,$B25,('20년간40%'!D27+$C$426)),-1)</f>
        <v>142530</v>
      </c>
      <c r="E25" s="24">
        <f>ROUNDDOWN(IF(('20년간40%'!E27+$C$426)&gt;$B25,$B25,('20년간40%'!E27+$C$426)),-1)</f>
        <v>208610</v>
      </c>
      <c r="F25" s="24">
        <f>ROUNDDOWN(IF(('20년간40%'!F27+$C$426)&gt;$B25,$B25,('20년간40%'!F27+$C$426)),-1)</f>
        <v>274520</v>
      </c>
      <c r="G25" s="24">
        <f>ROUNDDOWN(IF(('20년간40%'!G27+$C$426)&gt;$B25,$B25,('20년간40%'!G27+$C$426)),-1)</f>
        <v>340430</v>
      </c>
      <c r="H25" s="24">
        <f>ROUNDDOWN(IF(('20년간40%'!H27+$C$426)&gt;$B25,$B25,('20년간40%'!H27+$C$426)),-1)</f>
        <v>406340</v>
      </c>
      <c r="I25" s="24">
        <f>ROUNDDOWN(IF(('20년간40%'!I27+$C$426)&gt;$B25,$B25,('20년간40%'!I27+$C$426)),-1)</f>
        <v>460000</v>
      </c>
      <c r="J25" s="24">
        <f>ROUNDDOWN(IF(('20년간40%'!J27+$C$426)&gt;$B25,$B25,('20년간40%'!J27+$C$426)),-1)</f>
        <v>460000</v>
      </c>
    </row>
    <row r="26" spans="1:10" ht="16.5" customHeight="1">
      <c r="A26" s="23">
        <v>20</v>
      </c>
      <c r="B26" s="24">
        <v>470000</v>
      </c>
      <c r="C26" s="24">
        <f t="shared" si="0"/>
        <v>42300</v>
      </c>
      <c r="D26" s="24">
        <f>ROUNDDOWN(IF(('20년간40%'!D28+$C$426)&gt;$B26,$B26,('20년간40%'!D28+$C$426)),-1)</f>
        <v>143070</v>
      </c>
      <c r="E26" s="24">
        <f>ROUNDDOWN(IF(('20년간40%'!E28+$C$426)&gt;$B26,$B26,('20년간40%'!E28+$C$426)),-1)</f>
        <v>209400</v>
      </c>
      <c r="F26" s="24">
        <f>ROUNDDOWN(IF(('20년간40%'!F28+$C$426)&gt;$B26,$B26,('20년간40%'!F28+$C$426)),-1)</f>
        <v>275560</v>
      </c>
      <c r="G26" s="24">
        <f>ROUNDDOWN(IF(('20년간40%'!G28+$C$426)&gt;$B26,$B26,('20년간40%'!G28+$C$426)),-1)</f>
        <v>341720</v>
      </c>
      <c r="H26" s="24">
        <f>ROUNDDOWN(IF(('20년간40%'!H28+$C$426)&gt;$B26,$B26,('20년간40%'!H28+$C$426)),-1)</f>
        <v>407880</v>
      </c>
      <c r="I26" s="24">
        <f>ROUNDDOWN(IF(('20년간40%'!I28+$C$426)&gt;$B26,$B26,('20년간40%'!I28+$C$426)),-1)</f>
        <v>470000</v>
      </c>
      <c r="J26" s="24">
        <f>ROUNDDOWN(IF(('20년간40%'!J28+$C$426)&gt;$B26,$B26,('20년간40%'!J28+$C$426)),-1)</f>
        <v>470000</v>
      </c>
    </row>
    <row r="27" spans="1:10" ht="16.5" customHeight="1">
      <c r="A27" s="23">
        <v>21</v>
      </c>
      <c r="B27" s="24">
        <v>480000</v>
      </c>
      <c r="C27" s="24">
        <f t="shared" si="0"/>
        <v>43200</v>
      </c>
      <c r="D27" s="24">
        <f>ROUNDDOWN(IF(('20년간40%'!D29+$C$426)&gt;$B27,$B27,('20년간40%'!D29+$C$426)),-1)</f>
        <v>143610</v>
      </c>
      <c r="E27" s="24">
        <f>ROUNDDOWN(IF(('20년간40%'!E29+$C$426)&gt;$B27,$B27,('20년간40%'!E29+$C$426)),-1)</f>
        <v>210190</v>
      </c>
      <c r="F27" s="24">
        <f>ROUNDDOWN(IF(('20년간40%'!F29+$C$426)&gt;$B27,$B27,('20년간40%'!F29+$C$426)),-1)</f>
        <v>276600</v>
      </c>
      <c r="G27" s="24">
        <f>ROUNDDOWN(IF(('20년간40%'!G29+$C$426)&gt;$B27,$B27,('20년간40%'!G29+$C$426)),-1)</f>
        <v>343010</v>
      </c>
      <c r="H27" s="24">
        <f>ROUNDDOWN(IF(('20년간40%'!H29+$C$426)&gt;$B27,$B27,('20년간40%'!H29+$C$426)),-1)</f>
        <v>409430</v>
      </c>
      <c r="I27" s="24">
        <f>ROUNDDOWN(IF(('20년간40%'!I29+$C$426)&gt;$B27,$B27,('20년간40%'!I29+$C$426)),-1)</f>
        <v>475840</v>
      </c>
      <c r="J27" s="24">
        <f>ROUNDDOWN(IF(('20년간40%'!J29+$C$426)&gt;$B27,$B27,('20년간40%'!J29+$C$426)),-1)</f>
        <v>480000</v>
      </c>
    </row>
    <row r="28" spans="1:10" ht="16.5" customHeight="1">
      <c r="A28" s="23">
        <v>22</v>
      </c>
      <c r="B28" s="24">
        <v>490000</v>
      </c>
      <c r="C28" s="24">
        <f t="shared" si="0"/>
        <v>44100</v>
      </c>
      <c r="D28" s="24">
        <f>ROUNDDOWN(IF(('20년간40%'!D30+$C$426)&gt;$B28,$B28,('20년간40%'!D30+$C$426)),-1)</f>
        <v>144150</v>
      </c>
      <c r="E28" s="24">
        <f>ROUNDDOWN(IF(('20년간40%'!E30+$C$426)&gt;$B28,$B28,('20년간40%'!E30+$C$426)),-1)</f>
        <v>210980</v>
      </c>
      <c r="F28" s="24">
        <f>ROUNDDOWN(IF(('20년간40%'!F30+$C$426)&gt;$B28,$B28,('20년간40%'!F30+$C$426)),-1)</f>
        <v>277640</v>
      </c>
      <c r="G28" s="24">
        <f>ROUNDDOWN(IF(('20년간40%'!G30+$C$426)&gt;$B28,$B28,('20년간40%'!G30+$C$426)),-1)</f>
        <v>344300</v>
      </c>
      <c r="H28" s="24">
        <f>ROUNDDOWN(IF(('20년간40%'!H30+$C$426)&gt;$B28,$B28,('20년간40%'!H30+$C$426)),-1)</f>
        <v>410970</v>
      </c>
      <c r="I28" s="24">
        <f>ROUNDDOWN(IF(('20년간40%'!I30+$C$426)&gt;$B28,$B28,('20년간40%'!I30+$C$426)),-1)</f>
        <v>477630</v>
      </c>
      <c r="J28" s="24">
        <f>ROUNDDOWN(IF(('20년간40%'!J30+$C$426)&gt;$B28,$B28,('20년간40%'!J30+$C$426)),-1)</f>
        <v>490000</v>
      </c>
    </row>
    <row r="29" spans="1:10" ht="16.5" customHeight="1">
      <c r="A29" s="23">
        <v>23</v>
      </c>
      <c r="B29" s="24">
        <v>500000</v>
      </c>
      <c r="C29" s="24">
        <f t="shared" si="0"/>
        <v>45000</v>
      </c>
      <c r="D29" s="24">
        <f>ROUNDDOWN(IF(('20년간40%'!D31+$C$426)&gt;$B29,$B29,('20년간40%'!D31+$C$426)),-1)</f>
        <v>144690</v>
      </c>
      <c r="E29" s="24">
        <f>ROUNDDOWN(IF(('20년간40%'!E31+$C$426)&gt;$B29,$B29,('20년간40%'!E31+$C$426)),-1)</f>
        <v>211770</v>
      </c>
      <c r="F29" s="24">
        <f>ROUNDDOWN(IF(('20년간40%'!F31+$C$426)&gt;$B29,$B29,('20년간40%'!F31+$C$426)),-1)</f>
        <v>278680</v>
      </c>
      <c r="G29" s="24">
        <f>ROUNDDOWN(IF(('20년간40%'!G31+$C$426)&gt;$B29,$B29,('20년간40%'!G31+$C$426)),-1)</f>
        <v>345600</v>
      </c>
      <c r="H29" s="24">
        <f>ROUNDDOWN(IF(('20년간40%'!H31+$C$426)&gt;$B29,$B29,('20년간40%'!H31+$C$426)),-1)</f>
        <v>412510</v>
      </c>
      <c r="I29" s="24">
        <f>ROUNDDOWN(IF(('20년간40%'!I31+$C$426)&gt;$B29,$B29,('20년간40%'!I31+$C$426)),-1)</f>
        <v>479420</v>
      </c>
      <c r="J29" s="24">
        <f>ROUNDDOWN(IF(('20년간40%'!J31+$C$426)&gt;$B29,$B29,('20년간40%'!J31+$C$426)),-1)</f>
        <v>500000</v>
      </c>
    </row>
    <row r="30" spans="1:10" ht="16.5" customHeight="1">
      <c r="A30" s="23">
        <v>24</v>
      </c>
      <c r="B30" s="24">
        <v>510000</v>
      </c>
      <c r="C30" s="24">
        <f t="shared" si="0"/>
        <v>45900</v>
      </c>
      <c r="D30" s="24">
        <f>ROUNDDOWN(IF(('20년간40%'!D32+$C$426)&gt;$B30,$B30,('20년간40%'!D32+$C$426)),-1)</f>
        <v>145230</v>
      </c>
      <c r="E30" s="24">
        <f>ROUNDDOWN(IF(('20년간40%'!E32+$C$426)&gt;$B30,$B30,('20년간40%'!E32+$C$426)),-1)</f>
        <v>212560</v>
      </c>
      <c r="F30" s="24">
        <f>ROUNDDOWN(IF(('20년간40%'!F32+$C$426)&gt;$B30,$B30,('20년간40%'!F32+$C$426)),-1)</f>
        <v>279730</v>
      </c>
      <c r="G30" s="24">
        <f>ROUNDDOWN(IF(('20년간40%'!G32+$C$426)&gt;$B30,$B30,('20년간40%'!G32+$C$426)),-1)</f>
        <v>346890</v>
      </c>
      <c r="H30" s="24">
        <f>ROUNDDOWN(IF(('20년간40%'!H32+$C$426)&gt;$B30,$B30,('20년간40%'!H32+$C$426)),-1)</f>
        <v>414050</v>
      </c>
      <c r="I30" s="24">
        <f>ROUNDDOWN(IF(('20년간40%'!I32+$C$426)&gt;$B30,$B30,('20년간40%'!I32+$C$426)),-1)</f>
        <v>481210</v>
      </c>
      <c r="J30" s="24">
        <f>ROUNDDOWN(IF(('20년간40%'!J32+$C$426)&gt;$B30,$B30,('20년간40%'!J32+$C$426)),-1)</f>
        <v>510000</v>
      </c>
    </row>
    <row r="31" spans="1:10" ht="16.5" customHeight="1">
      <c r="A31" s="23">
        <v>25</v>
      </c>
      <c r="B31" s="24">
        <v>520000</v>
      </c>
      <c r="C31" s="24">
        <f t="shared" si="0"/>
        <v>46800</v>
      </c>
      <c r="D31" s="24">
        <f>ROUNDDOWN(IF(('20년간40%'!D33+$C$426)&gt;$B31,$B31,('20년간40%'!D33+$C$426)),-1)</f>
        <v>145770</v>
      </c>
      <c r="E31" s="24">
        <f>ROUNDDOWN(IF(('20년간40%'!E33+$C$426)&gt;$B31,$B31,('20년간40%'!E33+$C$426)),-1)</f>
        <v>213350</v>
      </c>
      <c r="F31" s="24">
        <f>ROUNDDOWN(IF(('20년간40%'!F33+$C$426)&gt;$B31,$B31,('20년간40%'!F33+$C$426)),-1)</f>
        <v>280770</v>
      </c>
      <c r="G31" s="24">
        <f>ROUNDDOWN(IF(('20년간40%'!G33+$C$426)&gt;$B31,$B31,('20년간40%'!G33+$C$426)),-1)</f>
        <v>348180</v>
      </c>
      <c r="H31" s="24">
        <f>ROUNDDOWN(IF(('20년간40%'!H33+$C$426)&gt;$B31,$B31,('20년간40%'!H33+$C$426)),-1)</f>
        <v>415590</v>
      </c>
      <c r="I31" s="24">
        <f>ROUNDDOWN(IF(('20년간40%'!I33+$C$426)&gt;$B31,$B31,('20년간40%'!I33+$C$426)),-1)</f>
        <v>483000</v>
      </c>
      <c r="J31" s="24">
        <f>ROUNDDOWN(IF(('20년간40%'!J33+$C$426)&gt;$B31,$B31,('20년간40%'!J33+$C$426)),-1)</f>
        <v>520000</v>
      </c>
    </row>
    <row r="32" spans="1:10" ht="16.5" customHeight="1">
      <c r="A32" s="23">
        <v>26</v>
      </c>
      <c r="B32" s="24">
        <v>530000</v>
      </c>
      <c r="C32" s="24">
        <f t="shared" si="0"/>
        <v>47700</v>
      </c>
      <c r="D32" s="24">
        <f>ROUNDDOWN(IF(('20년간40%'!D34+$C$426)&gt;$B32,$B32,('20년간40%'!D34+$C$426)),-1)</f>
        <v>146310</v>
      </c>
      <c r="E32" s="24">
        <f>ROUNDDOWN(IF(('20년간40%'!E34+$C$426)&gt;$B32,$B32,('20년간40%'!E34+$C$426)),-1)</f>
        <v>214150</v>
      </c>
      <c r="F32" s="24">
        <f>ROUNDDOWN(IF(('20년간40%'!F34+$C$426)&gt;$B32,$B32,('20년간40%'!F34+$C$426)),-1)</f>
        <v>281810</v>
      </c>
      <c r="G32" s="24">
        <f>ROUNDDOWN(IF(('20년간40%'!G34+$C$426)&gt;$B32,$B32,('20년간40%'!G34+$C$426)),-1)</f>
        <v>349470</v>
      </c>
      <c r="H32" s="24">
        <f>ROUNDDOWN(IF(('20년간40%'!H34+$C$426)&gt;$B32,$B32,('20년간40%'!H34+$C$426)),-1)</f>
        <v>417130</v>
      </c>
      <c r="I32" s="24">
        <f>ROUNDDOWN(IF(('20년간40%'!I34+$C$426)&gt;$B32,$B32,('20년간40%'!I34+$C$426)),-1)</f>
        <v>484790</v>
      </c>
      <c r="J32" s="24">
        <f>ROUNDDOWN(IF(('20년간40%'!J34+$C$426)&gt;$B32,$B32,('20년간40%'!J34+$C$426)),-1)</f>
        <v>530000</v>
      </c>
    </row>
    <row r="33" spans="1:10" ht="16.5" customHeight="1">
      <c r="A33" s="23">
        <v>27</v>
      </c>
      <c r="B33" s="24">
        <v>540000</v>
      </c>
      <c r="C33" s="24">
        <f t="shared" si="0"/>
        <v>48600</v>
      </c>
      <c r="D33" s="24">
        <f>ROUNDDOWN(IF(('20년간40%'!D35+$C$426)&gt;$B33,$B33,('20년간40%'!D35+$C$426)),-1)</f>
        <v>146850</v>
      </c>
      <c r="E33" s="24">
        <f>ROUNDDOWN(IF(('20년간40%'!E35+$C$426)&gt;$B33,$B33,('20년간40%'!E35+$C$426)),-1)</f>
        <v>214940</v>
      </c>
      <c r="F33" s="24">
        <f>ROUNDDOWN(IF(('20년간40%'!F35+$C$426)&gt;$B33,$B33,('20년간40%'!F35+$C$426)),-1)</f>
        <v>282850</v>
      </c>
      <c r="G33" s="24">
        <f>ROUNDDOWN(IF(('20년간40%'!G35+$C$426)&gt;$B33,$B33,('20년간40%'!G35+$C$426)),-1)</f>
        <v>350760</v>
      </c>
      <c r="H33" s="24">
        <f>ROUNDDOWN(IF(('20년간40%'!H35+$C$426)&gt;$B33,$B33,('20년간40%'!H35+$C$426)),-1)</f>
        <v>418670</v>
      </c>
      <c r="I33" s="24">
        <f>ROUNDDOWN(IF(('20년간40%'!I35+$C$426)&gt;$B33,$B33,('20년간40%'!I35+$C$426)),-1)</f>
        <v>486590</v>
      </c>
      <c r="J33" s="24">
        <f>ROUNDDOWN(IF(('20년간40%'!J35+$C$426)&gt;$B33,$B33,('20년간40%'!J35+$C$426)),-1)</f>
        <v>540000</v>
      </c>
    </row>
    <row r="34" spans="1:10" ht="16.5" customHeight="1">
      <c r="A34" s="23">
        <v>28</v>
      </c>
      <c r="B34" s="24">
        <v>550000</v>
      </c>
      <c r="C34" s="24">
        <f t="shared" si="0"/>
        <v>49500</v>
      </c>
      <c r="D34" s="24">
        <f>ROUNDDOWN(IF(('20년간40%'!D36+$C$426)&gt;$B34,$B34,('20년간40%'!D36+$C$426)),-1)</f>
        <v>147400</v>
      </c>
      <c r="E34" s="24">
        <f>ROUNDDOWN(IF(('20년간40%'!E36+$C$426)&gt;$B34,$B34,('20년간40%'!E36+$C$426)),-1)</f>
        <v>215730</v>
      </c>
      <c r="F34" s="24">
        <f>ROUNDDOWN(IF(('20년간40%'!F36+$C$426)&gt;$B34,$B34,('20년간40%'!F36+$C$426)),-1)</f>
        <v>283890</v>
      </c>
      <c r="G34" s="24">
        <f>ROUNDDOWN(IF(('20년간40%'!G36+$C$426)&gt;$B34,$B34,('20년간40%'!G36+$C$426)),-1)</f>
        <v>352050</v>
      </c>
      <c r="H34" s="24">
        <f>ROUNDDOWN(IF(('20년간40%'!H36+$C$426)&gt;$B34,$B34,('20년간40%'!H36+$C$426)),-1)</f>
        <v>420210</v>
      </c>
      <c r="I34" s="24">
        <f>ROUNDDOWN(IF(('20년간40%'!I36+$C$426)&gt;$B34,$B34,('20년간40%'!I36+$C$426)),-1)</f>
        <v>488380</v>
      </c>
      <c r="J34" s="24">
        <f>ROUNDDOWN(IF(('20년간40%'!J36+$C$426)&gt;$B34,$B34,('20년간40%'!J36+$C$426)),-1)</f>
        <v>550000</v>
      </c>
    </row>
    <row r="35" spans="1:10" ht="16.5" customHeight="1">
      <c r="A35" s="23">
        <v>29</v>
      </c>
      <c r="B35" s="24">
        <v>560000</v>
      </c>
      <c r="C35" s="24">
        <f t="shared" si="0"/>
        <v>50400</v>
      </c>
      <c r="D35" s="24">
        <f>ROUNDDOWN(IF(('20년간40%'!D37+$C$426)&gt;$B35,$B35,('20년간40%'!D37+$C$426)),-1)</f>
        <v>147940</v>
      </c>
      <c r="E35" s="24">
        <f>ROUNDDOWN(IF(('20년간40%'!E37+$C$426)&gt;$B35,$B35,('20년간40%'!E37+$C$426)),-1)</f>
        <v>216520</v>
      </c>
      <c r="F35" s="24">
        <f>ROUNDDOWN(IF(('20년간40%'!F37+$C$426)&gt;$B35,$B35,('20년간40%'!F37+$C$426)),-1)</f>
        <v>284930</v>
      </c>
      <c r="G35" s="24">
        <f>ROUNDDOWN(IF(('20년간40%'!G37+$C$426)&gt;$B35,$B35,('20년간40%'!G37+$C$426)),-1)</f>
        <v>353340</v>
      </c>
      <c r="H35" s="24">
        <f>ROUNDDOWN(IF(('20년간40%'!H37+$C$426)&gt;$B35,$B35,('20년간40%'!H37+$C$426)),-1)</f>
        <v>421760</v>
      </c>
      <c r="I35" s="24">
        <f>ROUNDDOWN(IF(('20년간40%'!I37+$C$426)&gt;$B35,$B35,('20년간40%'!I37+$C$426)),-1)</f>
        <v>490170</v>
      </c>
      <c r="J35" s="24">
        <f>ROUNDDOWN(IF(('20년간40%'!J37+$C$426)&gt;$B35,$B35,('20년간40%'!J37+$C$426)),-1)</f>
        <v>558580</v>
      </c>
    </row>
    <row r="36" spans="1:10" ht="16.5" customHeight="1">
      <c r="A36" s="23">
        <v>30</v>
      </c>
      <c r="B36" s="24">
        <v>570000</v>
      </c>
      <c r="C36" s="24">
        <f t="shared" si="0"/>
        <v>51300</v>
      </c>
      <c r="D36" s="24">
        <f>ROUNDDOWN(IF(('20년간40%'!D38+$C$426)&gt;$B36,$B36,('20년간40%'!D38+$C$426)),-1)</f>
        <v>148480</v>
      </c>
      <c r="E36" s="24">
        <f>ROUNDDOWN(IF(('20년간40%'!E38+$C$426)&gt;$B36,$B36,('20년간40%'!E38+$C$426)),-1)</f>
        <v>217310</v>
      </c>
      <c r="F36" s="24">
        <f>ROUNDDOWN(IF(('20년간40%'!F38+$C$426)&gt;$B36,$B36,('20년간40%'!F38+$C$426)),-1)</f>
        <v>285970</v>
      </c>
      <c r="G36" s="24">
        <f>ROUNDDOWN(IF(('20년간40%'!G38+$C$426)&gt;$B36,$B36,('20년간40%'!G38+$C$426)),-1)</f>
        <v>354630</v>
      </c>
      <c r="H36" s="24">
        <f>ROUNDDOWN(IF(('20년간40%'!H38+$C$426)&gt;$B36,$B36,('20년간40%'!H38+$C$426)),-1)</f>
        <v>423300</v>
      </c>
      <c r="I36" s="24">
        <f>ROUNDDOWN(IF(('20년간40%'!I38+$C$426)&gt;$B36,$B36,('20년간40%'!I38+$C$426)),-1)</f>
        <v>491960</v>
      </c>
      <c r="J36" s="24">
        <f>ROUNDDOWN(IF(('20년간40%'!J38+$C$426)&gt;$B36,$B36,('20년간40%'!J38+$C$426)),-1)</f>
        <v>560620</v>
      </c>
    </row>
    <row r="37" spans="1:10" ht="16.5" customHeight="1">
      <c r="A37" s="23">
        <v>31</v>
      </c>
      <c r="B37" s="24">
        <v>580000</v>
      </c>
      <c r="C37" s="24">
        <f t="shared" si="0"/>
        <v>52200</v>
      </c>
      <c r="D37" s="24">
        <f>ROUNDDOWN(IF(('20년간40%'!D39+$C$426)&gt;$B37,$B37,('20년간40%'!D39+$C$426)),-1)</f>
        <v>149020</v>
      </c>
      <c r="E37" s="24">
        <f>ROUNDDOWN(IF(('20년간40%'!E39+$C$426)&gt;$B37,$B37,('20년간40%'!E39+$C$426)),-1)</f>
        <v>218100</v>
      </c>
      <c r="F37" s="24">
        <f>ROUNDDOWN(IF(('20년간40%'!F39+$C$426)&gt;$B37,$B37,('20년간40%'!F39+$C$426)),-1)</f>
        <v>287010</v>
      </c>
      <c r="G37" s="24">
        <f>ROUNDDOWN(IF(('20년간40%'!G39+$C$426)&gt;$B37,$B37,('20년간40%'!G39+$C$426)),-1)</f>
        <v>355930</v>
      </c>
      <c r="H37" s="24">
        <f>ROUNDDOWN(IF(('20년간40%'!H39+$C$426)&gt;$B37,$B37,('20년간40%'!H39+$C$426)),-1)</f>
        <v>424840</v>
      </c>
      <c r="I37" s="24">
        <f>ROUNDDOWN(IF(('20년간40%'!I39+$C$426)&gt;$B37,$B37,('20년간40%'!I39+$C$426)),-1)</f>
        <v>493750</v>
      </c>
      <c r="J37" s="24">
        <f>ROUNDDOWN(IF(('20년간40%'!J39+$C$426)&gt;$B37,$B37,('20년간40%'!J39+$C$426)),-1)</f>
        <v>562660</v>
      </c>
    </row>
    <row r="38" spans="1:10" ht="16.5" customHeight="1">
      <c r="A38" s="23">
        <v>32</v>
      </c>
      <c r="B38" s="24">
        <v>590000</v>
      </c>
      <c r="C38" s="24">
        <f t="shared" si="0"/>
        <v>53100</v>
      </c>
      <c r="D38" s="24">
        <f>ROUNDDOWN(IF(('20년간40%'!D40+$C$426)&gt;$B38,$B38,('20년간40%'!D40+$C$426)),-1)</f>
        <v>149560</v>
      </c>
      <c r="E38" s="24">
        <f>ROUNDDOWN(IF(('20년간40%'!E40+$C$426)&gt;$B38,$B38,('20년간40%'!E40+$C$426)),-1)</f>
        <v>218890</v>
      </c>
      <c r="F38" s="24">
        <f>ROUNDDOWN(IF(('20년간40%'!F40+$C$426)&gt;$B38,$B38,('20년간40%'!F40+$C$426)),-1)</f>
        <v>288060</v>
      </c>
      <c r="G38" s="24">
        <f>ROUNDDOWN(IF(('20년간40%'!G40+$C$426)&gt;$B38,$B38,('20년간40%'!G40+$C$426)),-1)</f>
        <v>357220</v>
      </c>
      <c r="H38" s="24">
        <f>ROUNDDOWN(IF(('20년간40%'!H40+$C$426)&gt;$B38,$B38,('20년간40%'!H40+$C$426)),-1)</f>
        <v>426380</v>
      </c>
      <c r="I38" s="24">
        <f>ROUNDDOWN(IF(('20년간40%'!I40+$C$426)&gt;$B38,$B38,('20년간40%'!I40+$C$426)),-1)</f>
        <v>495540</v>
      </c>
      <c r="J38" s="24">
        <f>ROUNDDOWN(IF(('20년간40%'!J40+$C$426)&gt;$B38,$B38,('20년간40%'!J40+$C$426)),-1)</f>
        <v>564700</v>
      </c>
    </row>
    <row r="39" spans="1:10" ht="16.5" customHeight="1">
      <c r="A39" s="23">
        <v>33</v>
      </c>
      <c r="B39" s="24">
        <v>600000</v>
      </c>
      <c r="C39" s="24">
        <f t="shared" si="0"/>
        <v>54000</v>
      </c>
      <c r="D39" s="24">
        <f>ROUNDDOWN(IF(('20년간40%'!D41+$C$426)&gt;$B39,$B39,('20년간40%'!D41+$C$426)),-1)</f>
        <v>150100</v>
      </c>
      <c r="E39" s="24">
        <f>ROUNDDOWN(IF(('20년간40%'!E41+$C$426)&gt;$B39,$B39,('20년간40%'!E41+$C$426)),-1)</f>
        <v>219680</v>
      </c>
      <c r="F39" s="24">
        <f>ROUNDDOWN(IF(('20년간40%'!F41+$C$426)&gt;$B39,$B39,('20년간40%'!F41+$C$426)),-1)</f>
        <v>289100</v>
      </c>
      <c r="G39" s="24">
        <f>ROUNDDOWN(IF(('20년간40%'!G41+$C$426)&gt;$B39,$B39,('20년간40%'!G41+$C$426)),-1)</f>
        <v>358510</v>
      </c>
      <c r="H39" s="24">
        <f>ROUNDDOWN(IF(('20년간40%'!H41+$C$426)&gt;$B39,$B39,('20년간40%'!H41+$C$426)),-1)</f>
        <v>427920</v>
      </c>
      <c r="I39" s="24">
        <f>ROUNDDOWN(IF(('20년간40%'!I41+$C$426)&gt;$B39,$B39,('20년간40%'!I41+$C$426)),-1)</f>
        <v>497330</v>
      </c>
      <c r="J39" s="24">
        <f>ROUNDDOWN(IF(('20년간40%'!J41+$C$426)&gt;$B39,$B39,('20년간40%'!J41+$C$426)),-1)</f>
        <v>566740</v>
      </c>
    </row>
    <row r="40" spans="1:10" ht="16.5" customHeight="1">
      <c r="A40" s="23">
        <v>34</v>
      </c>
      <c r="B40" s="24">
        <v>610000</v>
      </c>
      <c r="C40" s="24">
        <f t="shared" si="0"/>
        <v>54900</v>
      </c>
      <c r="D40" s="24">
        <f>ROUNDDOWN(IF(('20년간40%'!D42+$C$426)&gt;$B40,$B40,('20년간40%'!D42+$C$426)),-1)</f>
        <v>150640</v>
      </c>
      <c r="E40" s="24">
        <f>ROUNDDOWN(IF(('20년간40%'!E42+$C$426)&gt;$B40,$B40,('20년간40%'!E42+$C$426)),-1)</f>
        <v>220480</v>
      </c>
      <c r="F40" s="24">
        <f>ROUNDDOWN(IF(('20년간40%'!F42+$C$426)&gt;$B40,$B40,('20년간40%'!F42+$C$426)),-1)</f>
        <v>290140</v>
      </c>
      <c r="G40" s="24">
        <f>ROUNDDOWN(IF(('20년간40%'!G42+$C$426)&gt;$B40,$B40,('20년간40%'!G42+$C$426)),-1)</f>
        <v>359800</v>
      </c>
      <c r="H40" s="24">
        <f>ROUNDDOWN(IF(('20년간40%'!H42+$C$426)&gt;$B40,$B40,('20년간40%'!H42+$C$426)),-1)</f>
        <v>429460</v>
      </c>
      <c r="I40" s="24">
        <f>ROUNDDOWN(IF(('20년간40%'!I42+$C$426)&gt;$B40,$B40,('20년간40%'!I42+$C$426)),-1)</f>
        <v>499120</v>
      </c>
      <c r="J40" s="24">
        <f>ROUNDDOWN(IF(('20년간40%'!J42+$C$426)&gt;$B40,$B40,('20년간40%'!J42+$C$426)),-1)</f>
        <v>568790</v>
      </c>
    </row>
    <row r="41" spans="1:10" ht="16.5" customHeight="1">
      <c r="A41" s="23">
        <v>35</v>
      </c>
      <c r="B41" s="24">
        <v>620000</v>
      </c>
      <c r="C41" s="24">
        <f t="shared" si="0"/>
        <v>55800</v>
      </c>
      <c r="D41" s="24">
        <f>ROUNDDOWN(IF(('20년간40%'!D43+$C$426)&gt;$B41,$B41,('20년간40%'!D43+$C$426)),-1)</f>
        <v>151180</v>
      </c>
      <c r="E41" s="24">
        <f>ROUNDDOWN(IF(('20년간40%'!E43+$C$426)&gt;$B41,$B41,('20년간40%'!E43+$C$426)),-1)</f>
        <v>221270</v>
      </c>
      <c r="F41" s="24">
        <f>ROUNDDOWN(IF(('20년간40%'!F43+$C$426)&gt;$B41,$B41,('20년간40%'!F43+$C$426)),-1)</f>
        <v>291180</v>
      </c>
      <c r="G41" s="24">
        <f>ROUNDDOWN(IF(('20년간40%'!G43+$C$426)&gt;$B41,$B41,('20년간40%'!G43+$C$426)),-1)</f>
        <v>361090</v>
      </c>
      <c r="H41" s="24">
        <f>ROUNDDOWN(IF(('20년간40%'!H43+$C$426)&gt;$B41,$B41,('20년간40%'!H43+$C$426)),-1)</f>
        <v>431000</v>
      </c>
      <c r="I41" s="24">
        <f>ROUNDDOWN(IF(('20년간40%'!I43+$C$426)&gt;$B41,$B41,('20년간40%'!I43+$C$426)),-1)</f>
        <v>500920</v>
      </c>
      <c r="J41" s="24">
        <f>ROUNDDOWN(IF(('20년간40%'!J43+$C$426)&gt;$B41,$B41,('20년간40%'!J43+$C$426)),-1)</f>
        <v>570830</v>
      </c>
    </row>
    <row r="42" spans="1:10" ht="16.5" customHeight="1">
      <c r="A42" s="23">
        <v>36</v>
      </c>
      <c r="B42" s="24">
        <v>630000</v>
      </c>
      <c r="C42" s="24">
        <f t="shared" si="0"/>
        <v>56700</v>
      </c>
      <c r="D42" s="24">
        <f>ROUNDDOWN(IF(('20년간40%'!D44+$C$426)&gt;$B42,$B42,('20년간40%'!D44+$C$426)),-1)</f>
        <v>151720</v>
      </c>
      <c r="E42" s="24">
        <f>ROUNDDOWN(IF(('20년간40%'!E44+$C$426)&gt;$B42,$B42,('20년간40%'!E44+$C$426)),-1)</f>
        <v>222060</v>
      </c>
      <c r="F42" s="24">
        <f>ROUNDDOWN(IF(('20년간40%'!F44+$C$426)&gt;$B42,$B42,('20년간40%'!F44+$C$426)),-1)</f>
        <v>292220</v>
      </c>
      <c r="G42" s="24">
        <f>ROUNDDOWN(IF(('20년간40%'!G44+$C$426)&gt;$B42,$B42,('20년간40%'!G44+$C$426)),-1)</f>
        <v>362380</v>
      </c>
      <c r="H42" s="24">
        <f>ROUNDDOWN(IF(('20년간40%'!H44+$C$426)&gt;$B42,$B42,('20년간40%'!H44+$C$426)),-1)</f>
        <v>432540</v>
      </c>
      <c r="I42" s="24">
        <f>ROUNDDOWN(IF(('20년간40%'!I44+$C$426)&gt;$B42,$B42,('20년간40%'!I44+$C$426)),-1)</f>
        <v>502710</v>
      </c>
      <c r="J42" s="24">
        <f>ROUNDDOWN(IF(('20년간40%'!J44+$C$426)&gt;$B42,$B42,('20년간40%'!J44+$C$426)),-1)</f>
        <v>572870</v>
      </c>
    </row>
    <row r="43" spans="1:10" ht="16.5" customHeight="1">
      <c r="A43" s="23">
        <v>37</v>
      </c>
      <c r="B43" s="24">
        <v>640000</v>
      </c>
      <c r="C43" s="24">
        <f t="shared" si="0"/>
        <v>57600</v>
      </c>
      <c r="D43" s="24">
        <f>ROUNDDOWN(IF(('20년간40%'!D45+$C$426)&gt;$B43,$B43,('20년간40%'!D45+$C$426)),-1)</f>
        <v>152260</v>
      </c>
      <c r="E43" s="24">
        <f>ROUNDDOWN(IF(('20년간40%'!E45+$C$426)&gt;$B43,$B43,('20년간40%'!E45+$C$426)),-1)</f>
        <v>222850</v>
      </c>
      <c r="F43" s="24">
        <f>ROUNDDOWN(IF(('20년간40%'!F45+$C$426)&gt;$B43,$B43,('20년간40%'!F45+$C$426)),-1)</f>
        <v>293260</v>
      </c>
      <c r="G43" s="24">
        <f>ROUNDDOWN(IF(('20년간40%'!G45+$C$426)&gt;$B43,$B43,('20년간40%'!G45+$C$426)),-1)</f>
        <v>363670</v>
      </c>
      <c r="H43" s="24">
        <f>ROUNDDOWN(IF(('20년간40%'!H45+$C$426)&gt;$B43,$B43,('20년간40%'!H45+$C$426)),-1)</f>
        <v>434090</v>
      </c>
      <c r="I43" s="24">
        <f>ROUNDDOWN(IF(('20년간40%'!I45+$C$426)&gt;$B43,$B43,('20년간40%'!I45+$C$426)),-1)</f>
        <v>504500</v>
      </c>
      <c r="J43" s="24">
        <f>ROUNDDOWN(IF(('20년간40%'!J45+$C$426)&gt;$B43,$B43,('20년간40%'!J45+$C$426)),-1)</f>
        <v>574910</v>
      </c>
    </row>
    <row r="44" spans="1:10" ht="16.5" customHeight="1">
      <c r="A44" s="23">
        <v>38</v>
      </c>
      <c r="B44" s="24">
        <v>650000</v>
      </c>
      <c r="C44" s="24">
        <f t="shared" si="0"/>
        <v>58500</v>
      </c>
      <c r="D44" s="24">
        <f>ROUNDDOWN(IF(('20년간40%'!D46+$C$426)&gt;$B44,$B44,('20년간40%'!D46+$C$426)),-1)</f>
        <v>152800</v>
      </c>
      <c r="E44" s="24">
        <f>ROUNDDOWN(IF(('20년간40%'!E46+$C$426)&gt;$B44,$B44,('20년간40%'!E46+$C$426)),-1)</f>
        <v>223640</v>
      </c>
      <c r="F44" s="24">
        <f>ROUNDDOWN(IF(('20년간40%'!F46+$C$426)&gt;$B44,$B44,('20년간40%'!F46+$C$426)),-1)</f>
        <v>294300</v>
      </c>
      <c r="G44" s="24">
        <f>ROUNDDOWN(IF(('20년간40%'!G46+$C$426)&gt;$B44,$B44,('20년간40%'!G46+$C$426)),-1)</f>
        <v>364960</v>
      </c>
      <c r="H44" s="24">
        <f>ROUNDDOWN(IF(('20년간40%'!H46+$C$426)&gt;$B44,$B44,('20년간40%'!H46+$C$426)),-1)</f>
        <v>435630</v>
      </c>
      <c r="I44" s="24">
        <f>ROUNDDOWN(IF(('20년간40%'!I46+$C$426)&gt;$B44,$B44,('20년간40%'!I46+$C$426)),-1)</f>
        <v>506290</v>
      </c>
      <c r="J44" s="24">
        <f>ROUNDDOWN(IF(('20년간40%'!J46+$C$426)&gt;$B44,$B44,('20년간40%'!J46+$C$426)),-1)</f>
        <v>576950</v>
      </c>
    </row>
    <row r="45" spans="1:10" ht="16.5" customHeight="1">
      <c r="A45" s="23">
        <v>39</v>
      </c>
      <c r="B45" s="24">
        <v>660000</v>
      </c>
      <c r="C45" s="24">
        <f t="shared" si="0"/>
        <v>59400</v>
      </c>
      <c r="D45" s="24">
        <f>ROUNDDOWN(IF(('20년간40%'!D47+$C$426)&gt;$B45,$B45,('20년간40%'!D47+$C$426)),-1)</f>
        <v>153340</v>
      </c>
      <c r="E45" s="24">
        <f>ROUNDDOWN(IF(('20년간40%'!E47+$C$426)&gt;$B45,$B45,('20년간40%'!E47+$C$426)),-1)</f>
        <v>224430</v>
      </c>
      <c r="F45" s="24">
        <f>ROUNDDOWN(IF(('20년간40%'!F47+$C$426)&gt;$B45,$B45,('20년간40%'!F47+$C$426)),-1)</f>
        <v>295340</v>
      </c>
      <c r="G45" s="24">
        <f>ROUNDDOWN(IF(('20년간40%'!G47+$C$426)&gt;$B45,$B45,('20년간40%'!G47+$C$426)),-1)</f>
        <v>366260</v>
      </c>
      <c r="H45" s="24">
        <f>ROUNDDOWN(IF(('20년간40%'!H47+$C$426)&gt;$B45,$B45,('20년간40%'!H47+$C$426)),-1)</f>
        <v>437170</v>
      </c>
      <c r="I45" s="24">
        <f>ROUNDDOWN(IF(('20년간40%'!I47+$C$426)&gt;$B45,$B45,('20년간40%'!I47+$C$426)),-1)</f>
        <v>508080</v>
      </c>
      <c r="J45" s="24">
        <f>ROUNDDOWN(IF(('20년간40%'!J47+$C$426)&gt;$B45,$B45,('20년간40%'!J47+$C$426)),-1)</f>
        <v>578990</v>
      </c>
    </row>
    <row r="46" spans="1:10" ht="16.5" customHeight="1">
      <c r="A46" s="23">
        <v>40</v>
      </c>
      <c r="B46" s="24">
        <v>670000</v>
      </c>
      <c r="C46" s="24">
        <f t="shared" si="0"/>
        <v>60300</v>
      </c>
      <c r="D46" s="24">
        <f>ROUNDDOWN(IF(('20년간40%'!D48+$C$426)&gt;$B46,$B46,('20년간40%'!D48+$C$426)),-1)</f>
        <v>153880</v>
      </c>
      <c r="E46" s="24">
        <f>ROUNDDOWN(IF(('20년간40%'!E48+$C$426)&gt;$B46,$B46,('20년간40%'!E48+$C$426)),-1)</f>
        <v>225220</v>
      </c>
      <c r="F46" s="24">
        <f>ROUNDDOWN(IF(('20년간40%'!F48+$C$426)&gt;$B46,$B46,('20년간40%'!F48+$C$426)),-1)</f>
        <v>296390</v>
      </c>
      <c r="G46" s="24">
        <f>ROUNDDOWN(IF(('20년간40%'!G48+$C$426)&gt;$B46,$B46,('20년간40%'!G48+$C$426)),-1)</f>
        <v>367550</v>
      </c>
      <c r="H46" s="24">
        <f>ROUNDDOWN(IF(('20년간40%'!H48+$C$426)&gt;$B46,$B46,('20년간40%'!H48+$C$426)),-1)</f>
        <v>438710</v>
      </c>
      <c r="I46" s="24">
        <f>ROUNDDOWN(IF(('20년간40%'!I48+$C$426)&gt;$B46,$B46,('20년간40%'!I48+$C$426)),-1)</f>
        <v>509870</v>
      </c>
      <c r="J46" s="24">
        <f>ROUNDDOWN(IF(('20년간40%'!J48+$C$426)&gt;$B46,$B46,('20년간40%'!J48+$C$426)),-1)</f>
        <v>581030</v>
      </c>
    </row>
    <row r="47" spans="1:10" ht="16.5" customHeight="1">
      <c r="A47" s="23">
        <v>41</v>
      </c>
      <c r="B47" s="24">
        <v>680000</v>
      </c>
      <c r="C47" s="24">
        <f t="shared" si="0"/>
        <v>61200</v>
      </c>
      <c r="D47" s="24">
        <f>ROUNDDOWN(IF(('20년간40%'!D49+$C$426)&gt;$B47,$B47,('20년간40%'!D49+$C$426)),-1)</f>
        <v>154420</v>
      </c>
      <c r="E47" s="24">
        <f>ROUNDDOWN(IF(('20년간40%'!E49+$C$426)&gt;$B47,$B47,('20년간40%'!E49+$C$426)),-1)</f>
        <v>226010</v>
      </c>
      <c r="F47" s="24">
        <f>ROUNDDOWN(IF(('20년간40%'!F49+$C$426)&gt;$B47,$B47,('20년간40%'!F49+$C$426)),-1)</f>
        <v>297430</v>
      </c>
      <c r="G47" s="24">
        <f>ROUNDDOWN(IF(('20년간40%'!G49+$C$426)&gt;$B47,$B47,('20년간40%'!G49+$C$426)),-1)</f>
        <v>368840</v>
      </c>
      <c r="H47" s="24">
        <f>ROUNDDOWN(IF(('20년간40%'!H49+$C$426)&gt;$B47,$B47,('20년간40%'!H49+$C$426)),-1)</f>
        <v>440250</v>
      </c>
      <c r="I47" s="24">
        <f>ROUNDDOWN(IF(('20년간40%'!I49+$C$426)&gt;$B47,$B47,('20년간40%'!I49+$C$426)),-1)</f>
        <v>511660</v>
      </c>
      <c r="J47" s="24">
        <f>ROUNDDOWN(IF(('20년간40%'!J49+$C$426)&gt;$B47,$B47,('20년간40%'!J49+$C$426)),-1)</f>
        <v>583070</v>
      </c>
    </row>
    <row r="48" spans="1:10" ht="16.5" customHeight="1">
      <c r="A48" s="23">
        <v>42</v>
      </c>
      <c r="B48" s="24">
        <v>690000</v>
      </c>
      <c r="C48" s="24">
        <f t="shared" si="0"/>
        <v>62100</v>
      </c>
      <c r="D48" s="24">
        <f>ROUNDDOWN(IF(('20년간40%'!D50+$C$426)&gt;$B48,$B48,('20년간40%'!D50+$C$426)),-1)</f>
        <v>154960</v>
      </c>
      <c r="E48" s="24">
        <f>ROUNDDOWN(IF(('20년간40%'!E50+$C$426)&gt;$B48,$B48,('20년간40%'!E50+$C$426)),-1)</f>
        <v>226810</v>
      </c>
      <c r="F48" s="24">
        <f>ROUNDDOWN(IF(('20년간40%'!F50+$C$426)&gt;$B48,$B48,('20년간40%'!F50+$C$426)),-1)</f>
        <v>298470</v>
      </c>
      <c r="G48" s="24">
        <f>ROUNDDOWN(IF(('20년간40%'!G50+$C$426)&gt;$B48,$B48,('20년간40%'!G50+$C$426)),-1)</f>
        <v>370130</v>
      </c>
      <c r="H48" s="24">
        <f>ROUNDDOWN(IF(('20년간40%'!H50+$C$426)&gt;$B48,$B48,('20년간40%'!H50+$C$426)),-1)</f>
        <v>441790</v>
      </c>
      <c r="I48" s="24">
        <f>ROUNDDOWN(IF(('20년간40%'!I50+$C$426)&gt;$B48,$B48,('20년간40%'!I50+$C$426)),-1)</f>
        <v>513450</v>
      </c>
      <c r="J48" s="24">
        <f>ROUNDDOWN(IF(('20년간40%'!J50+$C$426)&gt;$B48,$B48,('20년간40%'!J50+$C$426)),-1)</f>
        <v>585120</v>
      </c>
    </row>
    <row r="49" spans="1:10" ht="16.5" customHeight="1">
      <c r="A49" s="23">
        <v>43</v>
      </c>
      <c r="B49" s="24">
        <v>700000</v>
      </c>
      <c r="C49" s="24">
        <f t="shared" si="0"/>
        <v>63000</v>
      </c>
      <c r="D49" s="24">
        <f>ROUNDDOWN(IF(('20년간40%'!D51+$C$426)&gt;$B49,$B49,('20년간40%'!D51+$C$426)),-1)</f>
        <v>155500</v>
      </c>
      <c r="E49" s="24">
        <f>ROUNDDOWN(IF(('20년간40%'!E51+$C$426)&gt;$B49,$B49,('20년간40%'!E51+$C$426)),-1)</f>
        <v>227600</v>
      </c>
      <c r="F49" s="24">
        <f>ROUNDDOWN(IF(('20년간40%'!F51+$C$426)&gt;$B49,$B49,('20년간40%'!F51+$C$426)),-1)</f>
        <v>299510</v>
      </c>
      <c r="G49" s="24">
        <f>ROUNDDOWN(IF(('20년간40%'!G51+$C$426)&gt;$B49,$B49,('20년간40%'!G51+$C$426)),-1)</f>
        <v>371420</v>
      </c>
      <c r="H49" s="24">
        <f>ROUNDDOWN(IF(('20년간40%'!H51+$C$426)&gt;$B49,$B49,('20년간40%'!H51+$C$426)),-1)</f>
        <v>443330</v>
      </c>
      <c r="I49" s="24">
        <f>ROUNDDOWN(IF(('20년간40%'!I51+$C$426)&gt;$B49,$B49,('20년간40%'!I51+$C$426)),-1)</f>
        <v>515250</v>
      </c>
      <c r="J49" s="24">
        <f>ROUNDDOWN(IF(('20년간40%'!J51+$C$426)&gt;$B49,$B49,('20년간40%'!J51+$C$426)),-1)</f>
        <v>587160</v>
      </c>
    </row>
    <row r="50" spans="1:10" ht="16.5" customHeight="1">
      <c r="A50" s="23">
        <v>44</v>
      </c>
      <c r="B50" s="24">
        <v>710000</v>
      </c>
      <c r="C50" s="24">
        <f t="shared" si="0"/>
        <v>63900</v>
      </c>
      <c r="D50" s="24">
        <f>ROUNDDOWN(IF(('20년간40%'!D52+$C$426)&gt;$B50,$B50,('20년간40%'!D52+$C$426)),-1)</f>
        <v>156050</v>
      </c>
      <c r="E50" s="24">
        <f>ROUNDDOWN(IF(('20년간40%'!E52+$C$426)&gt;$B50,$B50,('20년간40%'!E52+$C$426)),-1)</f>
        <v>228390</v>
      </c>
      <c r="F50" s="24">
        <f>ROUNDDOWN(IF(('20년간40%'!F52+$C$426)&gt;$B50,$B50,('20년간40%'!F52+$C$426)),-1)</f>
        <v>300550</v>
      </c>
      <c r="G50" s="24">
        <f>ROUNDDOWN(IF(('20년간40%'!G52+$C$426)&gt;$B50,$B50,('20년간40%'!G52+$C$426)),-1)</f>
        <v>372710</v>
      </c>
      <c r="H50" s="24">
        <f>ROUNDDOWN(IF(('20년간40%'!H52+$C$426)&gt;$B50,$B50,('20년간40%'!H52+$C$426)),-1)</f>
        <v>444870</v>
      </c>
      <c r="I50" s="24">
        <f>ROUNDDOWN(IF(('20년간40%'!I52+$C$426)&gt;$B50,$B50,('20년간40%'!I52+$C$426)),-1)</f>
        <v>517040</v>
      </c>
      <c r="J50" s="24">
        <f>ROUNDDOWN(IF(('20년간40%'!J52+$C$426)&gt;$B50,$B50,('20년간40%'!J52+$C$426)),-1)</f>
        <v>589200</v>
      </c>
    </row>
    <row r="51" spans="1:10" ht="16.5" customHeight="1">
      <c r="A51" s="23">
        <v>45</v>
      </c>
      <c r="B51" s="24">
        <v>720000</v>
      </c>
      <c r="C51" s="24">
        <f t="shared" si="0"/>
        <v>64800</v>
      </c>
      <c r="D51" s="24">
        <f>ROUNDDOWN(IF(('20년간40%'!D53+$C$426)&gt;$B51,$B51,('20년간40%'!D53+$C$426)),-1)</f>
        <v>156590</v>
      </c>
      <c r="E51" s="24">
        <f>ROUNDDOWN(IF(('20년간40%'!E53+$C$426)&gt;$B51,$B51,('20년간40%'!E53+$C$426)),-1)</f>
        <v>229180</v>
      </c>
      <c r="F51" s="24">
        <f>ROUNDDOWN(IF(('20년간40%'!F53+$C$426)&gt;$B51,$B51,('20년간40%'!F53+$C$426)),-1)</f>
        <v>301590</v>
      </c>
      <c r="G51" s="24">
        <f>ROUNDDOWN(IF(('20년간40%'!G53+$C$426)&gt;$B51,$B51,('20년간40%'!G53+$C$426)),-1)</f>
        <v>374000</v>
      </c>
      <c r="H51" s="24">
        <f>ROUNDDOWN(IF(('20년간40%'!H53+$C$426)&gt;$B51,$B51,('20년간40%'!H53+$C$426)),-1)</f>
        <v>446420</v>
      </c>
      <c r="I51" s="24">
        <f>ROUNDDOWN(IF(('20년간40%'!I53+$C$426)&gt;$B51,$B51,('20년간40%'!I53+$C$426)),-1)</f>
        <v>518830</v>
      </c>
      <c r="J51" s="24">
        <f>ROUNDDOWN(IF(('20년간40%'!J53+$C$426)&gt;$B51,$B51,('20년간40%'!J53+$C$426)),-1)</f>
        <v>591240</v>
      </c>
    </row>
    <row r="52" spans="1:10" ht="16.5" customHeight="1">
      <c r="A52" s="23">
        <v>46</v>
      </c>
      <c r="B52" s="24">
        <v>730000</v>
      </c>
      <c r="C52" s="24">
        <f t="shared" si="0"/>
        <v>65700</v>
      </c>
      <c r="D52" s="24">
        <f>ROUNDDOWN(IF(('20년간40%'!D54+$C$426)&gt;$B52,$B52,('20년간40%'!D54+$C$426)),-1)</f>
        <v>157130</v>
      </c>
      <c r="E52" s="24">
        <f>ROUNDDOWN(IF(('20년간40%'!E54+$C$426)&gt;$B52,$B52,('20년간40%'!E54+$C$426)),-1)</f>
        <v>229970</v>
      </c>
      <c r="F52" s="24">
        <f>ROUNDDOWN(IF(('20년간40%'!F54+$C$426)&gt;$B52,$B52,('20년간40%'!F54+$C$426)),-1)</f>
        <v>302630</v>
      </c>
      <c r="G52" s="24">
        <f>ROUNDDOWN(IF(('20년간40%'!G54+$C$426)&gt;$B52,$B52,('20년간40%'!G54+$C$426)),-1)</f>
        <v>375290</v>
      </c>
      <c r="H52" s="24">
        <f>ROUNDDOWN(IF(('20년간40%'!H54+$C$426)&gt;$B52,$B52,('20년간40%'!H54+$C$426)),-1)</f>
        <v>447960</v>
      </c>
      <c r="I52" s="24">
        <f>ROUNDDOWN(IF(('20년간40%'!I54+$C$426)&gt;$B52,$B52,('20년간40%'!I54+$C$426)),-1)</f>
        <v>520620</v>
      </c>
      <c r="J52" s="24">
        <f>ROUNDDOWN(IF(('20년간40%'!J54+$C$426)&gt;$B52,$B52,('20년간40%'!J54+$C$426)),-1)</f>
        <v>593280</v>
      </c>
    </row>
    <row r="53" spans="1:10" ht="16.5" customHeight="1">
      <c r="A53" s="23">
        <v>47</v>
      </c>
      <c r="B53" s="24">
        <v>740000</v>
      </c>
      <c r="C53" s="24">
        <f t="shared" si="0"/>
        <v>66600</v>
      </c>
      <c r="D53" s="24">
        <f>ROUNDDOWN(IF(('20년간40%'!D55+$C$426)&gt;$B53,$B53,('20년간40%'!D55+$C$426)),-1)</f>
        <v>157670</v>
      </c>
      <c r="E53" s="24">
        <f>ROUNDDOWN(IF(('20년간40%'!E55+$C$426)&gt;$B53,$B53,('20년간40%'!E55+$C$426)),-1)</f>
        <v>230760</v>
      </c>
      <c r="F53" s="24">
        <f>ROUNDDOWN(IF(('20년간40%'!F55+$C$426)&gt;$B53,$B53,('20년간40%'!F55+$C$426)),-1)</f>
        <v>303670</v>
      </c>
      <c r="G53" s="24">
        <f>ROUNDDOWN(IF(('20년간40%'!G55+$C$426)&gt;$B53,$B53,('20년간40%'!G55+$C$426)),-1)</f>
        <v>376590</v>
      </c>
      <c r="H53" s="24">
        <f>ROUNDDOWN(IF(('20년간40%'!H55+$C$426)&gt;$B53,$B53,('20년간40%'!H55+$C$426)),-1)</f>
        <v>449500</v>
      </c>
      <c r="I53" s="24">
        <f>ROUNDDOWN(IF(('20년간40%'!I55+$C$426)&gt;$B53,$B53,('20년간40%'!I55+$C$426)),-1)</f>
        <v>522410</v>
      </c>
      <c r="J53" s="24">
        <f>ROUNDDOWN(IF(('20년간40%'!J55+$C$426)&gt;$B53,$B53,('20년간40%'!J55+$C$426)),-1)</f>
        <v>595320</v>
      </c>
    </row>
    <row r="54" spans="1:10" ht="16.5" customHeight="1">
      <c r="A54" s="23">
        <v>48</v>
      </c>
      <c r="B54" s="24">
        <v>750000</v>
      </c>
      <c r="C54" s="24">
        <f t="shared" si="0"/>
        <v>67500</v>
      </c>
      <c r="D54" s="24">
        <f>ROUNDDOWN(IF(('20년간40%'!D56+$C$426)&gt;$B54,$B54,('20년간40%'!D56+$C$426)),-1)</f>
        <v>158210</v>
      </c>
      <c r="E54" s="24">
        <f>ROUNDDOWN(IF(('20년간40%'!E56+$C$426)&gt;$B54,$B54,('20년간40%'!E56+$C$426)),-1)</f>
        <v>231550</v>
      </c>
      <c r="F54" s="24">
        <f>ROUNDDOWN(IF(('20년간40%'!F56+$C$426)&gt;$B54,$B54,('20년간40%'!F56+$C$426)),-1)</f>
        <v>304720</v>
      </c>
      <c r="G54" s="24">
        <f>ROUNDDOWN(IF(('20년간40%'!G56+$C$426)&gt;$B54,$B54,('20년간40%'!G56+$C$426)),-1)</f>
        <v>377880</v>
      </c>
      <c r="H54" s="24">
        <f>ROUNDDOWN(IF(('20년간40%'!H56+$C$426)&gt;$B54,$B54,('20년간40%'!H56+$C$426)),-1)</f>
        <v>451040</v>
      </c>
      <c r="I54" s="24">
        <f>ROUNDDOWN(IF(('20년간40%'!I56+$C$426)&gt;$B54,$B54,('20년간40%'!I56+$C$426)),-1)</f>
        <v>524200</v>
      </c>
      <c r="J54" s="24">
        <f>ROUNDDOWN(IF(('20년간40%'!J56+$C$426)&gt;$B54,$B54,('20년간40%'!J56+$C$426)),-1)</f>
        <v>597360</v>
      </c>
    </row>
    <row r="55" spans="1:10" ht="16.5" customHeight="1">
      <c r="A55" s="23">
        <v>49</v>
      </c>
      <c r="B55" s="24">
        <v>760000</v>
      </c>
      <c r="C55" s="24">
        <f t="shared" si="0"/>
        <v>68400</v>
      </c>
      <c r="D55" s="24">
        <f>ROUNDDOWN(IF(('20년간40%'!D57+$C$426)&gt;$B55,$B55,('20년간40%'!D57+$C$426)),-1)</f>
        <v>158750</v>
      </c>
      <c r="E55" s="24">
        <f>ROUNDDOWN(IF(('20년간40%'!E57+$C$426)&gt;$B55,$B55,('20년간40%'!E57+$C$426)),-1)</f>
        <v>232340</v>
      </c>
      <c r="F55" s="24">
        <f>ROUNDDOWN(IF(('20년간40%'!F57+$C$426)&gt;$B55,$B55,('20년간40%'!F57+$C$426)),-1)</f>
        <v>305760</v>
      </c>
      <c r="G55" s="24">
        <f>ROUNDDOWN(IF(('20년간40%'!G57+$C$426)&gt;$B55,$B55,('20년간40%'!G57+$C$426)),-1)</f>
        <v>379170</v>
      </c>
      <c r="H55" s="24">
        <f>ROUNDDOWN(IF(('20년간40%'!H57+$C$426)&gt;$B55,$B55,('20년간40%'!H57+$C$426)),-1)</f>
        <v>452580</v>
      </c>
      <c r="I55" s="24">
        <f>ROUNDDOWN(IF(('20년간40%'!I57+$C$426)&gt;$B55,$B55,('20년간40%'!I57+$C$426)),-1)</f>
        <v>525990</v>
      </c>
      <c r="J55" s="24">
        <f>ROUNDDOWN(IF(('20년간40%'!J57+$C$426)&gt;$B55,$B55,('20년간40%'!J57+$C$426)),-1)</f>
        <v>599400</v>
      </c>
    </row>
    <row r="56" spans="1:10" ht="16.5" customHeight="1">
      <c r="A56" s="23">
        <v>50</v>
      </c>
      <c r="B56" s="24">
        <v>770000</v>
      </c>
      <c r="C56" s="24">
        <f t="shared" si="0"/>
        <v>69300</v>
      </c>
      <c r="D56" s="24">
        <f>ROUNDDOWN(IF(('20년간40%'!D58+$C$426)&gt;$B56,$B56,('20년간40%'!D58+$C$426)),-1)</f>
        <v>159290</v>
      </c>
      <c r="E56" s="24">
        <f>ROUNDDOWN(IF(('20년간40%'!E58+$C$426)&gt;$B56,$B56,('20년간40%'!E58+$C$426)),-1)</f>
        <v>233140</v>
      </c>
      <c r="F56" s="24">
        <f>ROUNDDOWN(IF(('20년간40%'!F58+$C$426)&gt;$B56,$B56,('20년간40%'!F58+$C$426)),-1)</f>
        <v>306800</v>
      </c>
      <c r="G56" s="24">
        <f>ROUNDDOWN(IF(('20년간40%'!G58+$C$426)&gt;$B56,$B56,('20년간40%'!G58+$C$426)),-1)</f>
        <v>380460</v>
      </c>
      <c r="H56" s="24">
        <f>ROUNDDOWN(IF(('20년간40%'!H58+$C$426)&gt;$B56,$B56,('20년간40%'!H58+$C$426)),-1)</f>
        <v>454120</v>
      </c>
      <c r="I56" s="24">
        <f>ROUNDDOWN(IF(('20년간40%'!I58+$C$426)&gt;$B56,$B56,('20년간40%'!I58+$C$426)),-1)</f>
        <v>527780</v>
      </c>
      <c r="J56" s="24">
        <f>ROUNDDOWN(IF(('20년간40%'!J58+$C$426)&gt;$B56,$B56,('20년간40%'!J58+$C$426)),-1)</f>
        <v>601450</v>
      </c>
    </row>
    <row r="57" spans="1:10" ht="16.5" customHeight="1">
      <c r="A57" s="23">
        <v>51</v>
      </c>
      <c r="B57" s="24">
        <v>780000</v>
      </c>
      <c r="C57" s="24">
        <f t="shared" si="0"/>
        <v>70200</v>
      </c>
      <c r="D57" s="24">
        <f>ROUNDDOWN(IF(('20년간40%'!D59+$C$426)&gt;$B57,$B57,('20년간40%'!D59+$C$426)),-1)</f>
        <v>159830</v>
      </c>
      <c r="E57" s="24">
        <f>ROUNDDOWN(IF(('20년간40%'!E59+$C$426)&gt;$B57,$B57,('20년간40%'!E59+$C$426)),-1)</f>
        <v>233930</v>
      </c>
      <c r="F57" s="24">
        <f>ROUNDDOWN(IF(('20년간40%'!F59+$C$426)&gt;$B57,$B57,('20년간40%'!F59+$C$426)),-1)</f>
        <v>307840</v>
      </c>
      <c r="G57" s="24">
        <f>ROUNDDOWN(IF(('20년간40%'!G59+$C$426)&gt;$B57,$B57,('20년간40%'!G59+$C$426)),-1)</f>
        <v>381750</v>
      </c>
      <c r="H57" s="24">
        <f>ROUNDDOWN(IF(('20년간40%'!H59+$C$426)&gt;$B57,$B57,('20년간40%'!H59+$C$426)),-1)</f>
        <v>455660</v>
      </c>
      <c r="I57" s="24">
        <f>ROUNDDOWN(IF(('20년간40%'!I59+$C$426)&gt;$B57,$B57,('20년간40%'!I59+$C$426)),-1)</f>
        <v>529580</v>
      </c>
      <c r="J57" s="24">
        <f>ROUNDDOWN(IF(('20년간40%'!J59+$C$426)&gt;$B57,$B57,('20년간40%'!J59+$C$426)),-1)</f>
        <v>603490</v>
      </c>
    </row>
    <row r="58" spans="1:10" ht="16.5" customHeight="1">
      <c r="A58" s="23">
        <v>52</v>
      </c>
      <c r="B58" s="24">
        <v>790000</v>
      </c>
      <c r="C58" s="24">
        <f t="shared" si="0"/>
        <v>71100</v>
      </c>
      <c r="D58" s="24">
        <f>ROUNDDOWN(IF(('20년간40%'!D60+$C$426)&gt;$B58,$B58,('20년간40%'!D60+$C$426)),-1)</f>
        <v>160370</v>
      </c>
      <c r="E58" s="24">
        <f>ROUNDDOWN(IF(('20년간40%'!E60+$C$426)&gt;$B58,$B58,('20년간40%'!E60+$C$426)),-1)</f>
        <v>234720</v>
      </c>
      <c r="F58" s="24">
        <f>ROUNDDOWN(IF(('20년간40%'!F60+$C$426)&gt;$B58,$B58,('20년간40%'!F60+$C$426)),-1)</f>
        <v>308880</v>
      </c>
      <c r="G58" s="24">
        <f>ROUNDDOWN(IF(('20년간40%'!G60+$C$426)&gt;$B58,$B58,('20년간40%'!G60+$C$426)),-1)</f>
        <v>383040</v>
      </c>
      <c r="H58" s="24">
        <f>ROUNDDOWN(IF(('20년간40%'!H60+$C$426)&gt;$B58,$B58,('20년간40%'!H60+$C$426)),-1)</f>
        <v>457200</v>
      </c>
      <c r="I58" s="24">
        <f>ROUNDDOWN(IF(('20년간40%'!I60+$C$426)&gt;$B58,$B58,('20년간40%'!I60+$C$426)),-1)</f>
        <v>531370</v>
      </c>
      <c r="J58" s="24">
        <f>ROUNDDOWN(IF(('20년간40%'!J60+$C$426)&gt;$B58,$B58,('20년간40%'!J60+$C$426)),-1)</f>
        <v>605530</v>
      </c>
    </row>
    <row r="59" spans="1:10" ht="16.5" customHeight="1">
      <c r="A59" s="23">
        <v>53</v>
      </c>
      <c r="B59" s="24">
        <v>800000</v>
      </c>
      <c r="C59" s="24">
        <f t="shared" si="0"/>
        <v>72000</v>
      </c>
      <c r="D59" s="24">
        <f>ROUNDDOWN(IF(('20년간40%'!D61+$C$426)&gt;$B59,$B59,('20년간40%'!D61+$C$426)),-1)</f>
        <v>160910</v>
      </c>
      <c r="E59" s="24">
        <f>ROUNDDOWN(IF(('20년간40%'!E61+$C$426)&gt;$B59,$B59,('20년간40%'!E61+$C$426)),-1)</f>
        <v>235510</v>
      </c>
      <c r="F59" s="24">
        <f>ROUNDDOWN(IF(('20년간40%'!F61+$C$426)&gt;$B59,$B59,('20년간40%'!F61+$C$426)),-1)</f>
        <v>309920</v>
      </c>
      <c r="G59" s="24">
        <f>ROUNDDOWN(IF(('20년간40%'!G61+$C$426)&gt;$B59,$B59,('20년간40%'!G61+$C$426)),-1)</f>
        <v>384330</v>
      </c>
      <c r="H59" s="24">
        <f>ROUNDDOWN(IF(('20년간40%'!H61+$C$426)&gt;$B59,$B59,('20년간40%'!H61+$C$426)),-1)</f>
        <v>458750</v>
      </c>
      <c r="I59" s="24">
        <f>ROUNDDOWN(IF(('20년간40%'!I61+$C$426)&gt;$B59,$B59,('20년간40%'!I61+$C$426)),-1)</f>
        <v>533160</v>
      </c>
      <c r="J59" s="24">
        <f>ROUNDDOWN(IF(('20년간40%'!J61+$C$426)&gt;$B59,$B59,('20년간40%'!J61+$C$426)),-1)</f>
        <v>607570</v>
      </c>
    </row>
    <row r="60" spans="1:10" ht="16.5" customHeight="1">
      <c r="A60" s="23">
        <v>54</v>
      </c>
      <c r="B60" s="24">
        <v>810000</v>
      </c>
      <c r="C60" s="24">
        <f t="shared" si="0"/>
        <v>72900</v>
      </c>
      <c r="D60" s="24">
        <f>ROUNDDOWN(IF(('20년간40%'!D62+$C$426)&gt;$B60,$B60,('20년간40%'!D62+$C$426)),-1)</f>
        <v>161450</v>
      </c>
      <c r="E60" s="24">
        <f>ROUNDDOWN(IF(('20년간40%'!E62+$C$426)&gt;$B60,$B60,('20년간40%'!E62+$C$426)),-1)</f>
        <v>236300</v>
      </c>
      <c r="F60" s="24">
        <f>ROUNDDOWN(IF(('20년간40%'!F62+$C$426)&gt;$B60,$B60,('20년간40%'!F62+$C$426)),-1)</f>
        <v>310960</v>
      </c>
      <c r="G60" s="24">
        <f>ROUNDDOWN(IF(('20년간40%'!G62+$C$426)&gt;$B60,$B60,('20년간40%'!G62+$C$426)),-1)</f>
        <v>385620</v>
      </c>
      <c r="H60" s="24">
        <f>ROUNDDOWN(IF(('20년간40%'!H62+$C$426)&gt;$B60,$B60,('20년간40%'!H62+$C$426)),-1)</f>
        <v>460290</v>
      </c>
      <c r="I60" s="24">
        <f>ROUNDDOWN(IF(('20년간40%'!I62+$C$426)&gt;$B60,$B60,('20년간40%'!I62+$C$426)),-1)</f>
        <v>534950</v>
      </c>
      <c r="J60" s="24">
        <f>ROUNDDOWN(IF(('20년간40%'!J62+$C$426)&gt;$B60,$B60,('20년간40%'!J62+$C$426)),-1)</f>
        <v>609610</v>
      </c>
    </row>
    <row r="61" spans="1:10" ht="16.5" customHeight="1">
      <c r="A61" s="23">
        <v>55</v>
      </c>
      <c r="B61" s="24">
        <v>820000</v>
      </c>
      <c r="C61" s="24">
        <f t="shared" si="0"/>
        <v>73800</v>
      </c>
      <c r="D61" s="24">
        <f>ROUNDDOWN(IF(('20년간40%'!D63+$C$426)&gt;$B61,$B61,('20년간40%'!D63+$C$426)),-1)</f>
        <v>161990</v>
      </c>
      <c r="E61" s="24">
        <f>ROUNDDOWN(IF(('20년간40%'!E63+$C$426)&gt;$B61,$B61,('20년간40%'!E63+$C$426)),-1)</f>
        <v>237090</v>
      </c>
      <c r="F61" s="24">
        <f>ROUNDDOWN(IF(('20년간40%'!F63+$C$426)&gt;$B61,$B61,('20년간40%'!F63+$C$426)),-1)</f>
        <v>312000</v>
      </c>
      <c r="G61" s="24">
        <f>ROUNDDOWN(IF(('20년간40%'!G63+$C$426)&gt;$B61,$B61,('20년간40%'!G63+$C$426)),-1)</f>
        <v>386920</v>
      </c>
      <c r="H61" s="24">
        <f>ROUNDDOWN(IF(('20년간40%'!H63+$C$426)&gt;$B61,$B61,('20년간40%'!H63+$C$426)),-1)</f>
        <v>461830</v>
      </c>
      <c r="I61" s="24">
        <f>ROUNDDOWN(IF(('20년간40%'!I63+$C$426)&gt;$B61,$B61,('20년간40%'!I63+$C$426)),-1)</f>
        <v>536740</v>
      </c>
      <c r="J61" s="24">
        <f>ROUNDDOWN(IF(('20년간40%'!J63+$C$426)&gt;$B61,$B61,('20년간40%'!J63+$C$426)),-1)</f>
        <v>611650</v>
      </c>
    </row>
    <row r="62" spans="1:10" ht="16.5" customHeight="1">
      <c r="A62" s="23">
        <v>56</v>
      </c>
      <c r="B62" s="24">
        <v>830000</v>
      </c>
      <c r="C62" s="24">
        <f t="shared" si="0"/>
        <v>74700</v>
      </c>
      <c r="D62" s="24">
        <f>ROUNDDOWN(IF(('20년간40%'!D64+$C$426)&gt;$B62,$B62,('20년간40%'!D64+$C$426)),-1)</f>
        <v>162530</v>
      </c>
      <c r="E62" s="24">
        <f>ROUNDDOWN(IF(('20년간40%'!E64+$C$426)&gt;$B62,$B62,('20년간40%'!E64+$C$426)),-1)</f>
        <v>237880</v>
      </c>
      <c r="F62" s="24">
        <f>ROUNDDOWN(IF(('20년간40%'!F64+$C$426)&gt;$B62,$B62,('20년간40%'!F64+$C$426)),-1)</f>
        <v>313050</v>
      </c>
      <c r="G62" s="24">
        <f>ROUNDDOWN(IF(('20년간40%'!G64+$C$426)&gt;$B62,$B62,('20년간40%'!G64+$C$426)),-1)</f>
        <v>388210</v>
      </c>
      <c r="H62" s="24">
        <f>ROUNDDOWN(IF(('20년간40%'!H64+$C$426)&gt;$B62,$B62,('20년간40%'!H64+$C$426)),-1)</f>
        <v>463370</v>
      </c>
      <c r="I62" s="24">
        <f>ROUNDDOWN(IF(('20년간40%'!I64+$C$426)&gt;$B62,$B62,('20년간40%'!I64+$C$426)),-1)</f>
        <v>538530</v>
      </c>
      <c r="J62" s="24">
        <f>ROUNDDOWN(IF(('20년간40%'!J64+$C$426)&gt;$B62,$B62,('20년간40%'!J64+$C$426)),-1)</f>
        <v>613690</v>
      </c>
    </row>
    <row r="63" spans="1:10" ht="16.5" customHeight="1">
      <c r="A63" s="23">
        <v>57</v>
      </c>
      <c r="B63" s="24">
        <v>840000</v>
      </c>
      <c r="C63" s="24">
        <f t="shared" si="0"/>
        <v>75600</v>
      </c>
      <c r="D63" s="24">
        <f>ROUNDDOWN(IF(('20년간40%'!D65+$C$426)&gt;$B63,$B63,('20년간40%'!D65+$C$426)),-1)</f>
        <v>163070</v>
      </c>
      <c r="E63" s="24">
        <f>ROUNDDOWN(IF(('20년간40%'!E65+$C$426)&gt;$B63,$B63,('20년간40%'!E65+$C$426)),-1)</f>
        <v>238670</v>
      </c>
      <c r="F63" s="24">
        <f>ROUNDDOWN(IF(('20년간40%'!F65+$C$426)&gt;$B63,$B63,('20년간40%'!F65+$C$426)),-1)</f>
        <v>314090</v>
      </c>
      <c r="G63" s="24">
        <f>ROUNDDOWN(IF(('20년간40%'!G65+$C$426)&gt;$B63,$B63,('20년간40%'!G65+$C$426)),-1)</f>
        <v>389500</v>
      </c>
      <c r="H63" s="24">
        <f>ROUNDDOWN(IF(('20년간40%'!H65+$C$426)&gt;$B63,$B63,('20년간40%'!H65+$C$426)),-1)</f>
        <v>464910</v>
      </c>
      <c r="I63" s="24">
        <f>ROUNDDOWN(IF(('20년간40%'!I65+$C$426)&gt;$B63,$B63,('20년간40%'!I65+$C$426)),-1)</f>
        <v>540320</v>
      </c>
      <c r="J63" s="24">
        <f>ROUNDDOWN(IF(('20년간40%'!J65+$C$426)&gt;$B63,$B63,('20년간40%'!J65+$C$426)),-1)</f>
        <v>615730</v>
      </c>
    </row>
    <row r="64" spans="1:10" ht="16.5" customHeight="1">
      <c r="A64" s="23">
        <v>58</v>
      </c>
      <c r="B64" s="24">
        <v>850000</v>
      </c>
      <c r="C64" s="24">
        <f t="shared" si="0"/>
        <v>76500</v>
      </c>
      <c r="D64" s="24">
        <f>ROUNDDOWN(IF(('20년간40%'!D66+$C$426)&gt;$B64,$B64,('20년간40%'!D66+$C$426)),-1)</f>
        <v>163610</v>
      </c>
      <c r="E64" s="24">
        <f>ROUNDDOWN(IF(('20년간40%'!E66+$C$426)&gt;$B64,$B64,('20년간40%'!E66+$C$426)),-1)</f>
        <v>239470</v>
      </c>
      <c r="F64" s="24">
        <f>ROUNDDOWN(IF(('20년간40%'!F66+$C$426)&gt;$B64,$B64,('20년간40%'!F66+$C$426)),-1)</f>
        <v>315130</v>
      </c>
      <c r="G64" s="24">
        <f>ROUNDDOWN(IF(('20년간40%'!G66+$C$426)&gt;$B64,$B64,('20년간40%'!G66+$C$426)),-1)</f>
        <v>390790</v>
      </c>
      <c r="H64" s="24">
        <f>ROUNDDOWN(IF(('20년간40%'!H66+$C$426)&gt;$B64,$B64,('20년간40%'!H66+$C$426)),-1)</f>
        <v>466450</v>
      </c>
      <c r="I64" s="24">
        <f>ROUNDDOWN(IF(('20년간40%'!I66+$C$426)&gt;$B64,$B64,('20년간40%'!I66+$C$426)),-1)</f>
        <v>542110</v>
      </c>
      <c r="J64" s="24">
        <f>ROUNDDOWN(IF(('20년간40%'!J66+$C$426)&gt;$B64,$B64,('20년간40%'!J66+$C$426)),-1)</f>
        <v>617780</v>
      </c>
    </row>
    <row r="65" spans="1:10" ht="16.5" customHeight="1">
      <c r="A65" s="23">
        <v>59</v>
      </c>
      <c r="B65" s="24">
        <v>860000</v>
      </c>
      <c r="C65" s="24">
        <f t="shared" si="0"/>
        <v>77400</v>
      </c>
      <c r="D65" s="24">
        <f>ROUNDDOWN(IF(('20년간40%'!D67+$C$426)&gt;$B65,$B65,('20년간40%'!D67+$C$426)),-1)</f>
        <v>164150</v>
      </c>
      <c r="E65" s="24">
        <f>ROUNDDOWN(IF(('20년간40%'!E67+$C$426)&gt;$B65,$B65,('20년간40%'!E67+$C$426)),-1)</f>
        <v>240260</v>
      </c>
      <c r="F65" s="24">
        <f>ROUNDDOWN(IF(('20년간40%'!F67+$C$426)&gt;$B65,$B65,('20년간40%'!F67+$C$426)),-1)</f>
        <v>316170</v>
      </c>
      <c r="G65" s="24">
        <f>ROUNDDOWN(IF(('20년간40%'!G67+$C$426)&gt;$B65,$B65,('20년간40%'!G67+$C$426)),-1)</f>
        <v>392080</v>
      </c>
      <c r="H65" s="24">
        <f>ROUNDDOWN(IF(('20년간40%'!H67+$C$426)&gt;$B65,$B65,('20년간40%'!H67+$C$426)),-1)</f>
        <v>467990</v>
      </c>
      <c r="I65" s="24">
        <f>ROUNDDOWN(IF(('20년간40%'!I67+$C$426)&gt;$B65,$B65,('20년간40%'!I67+$C$426)),-1)</f>
        <v>543910</v>
      </c>
      <c r="J65" s="24">
        <f>ROUNDDOWN(IF(('20년간40%'!J67+$C$426)&gt;$B65,$B65,('20년간40%'!J67+$C$426)),-1)</f>
        <v>619820</v>
      </c>
    </row>
    <row r="66" spans="1:10" ht="16.5" customHeight="1">
      <c r="A66" s="23">
        <v>60</v>
      </c>
      <c r="B66" s="24">
        <v>870000</v>
      </c>
      <c r="C66" s="24">
        <f t="shared" si="0"/>
        <v>78300</v>
      </c>
      <c r="D66" s="24">
        <f>ROUNDDOWN(IF(('20년간40%'!D68+$C$426)&gt;$B66,$B66,('20년간40%'!D68+$C$426)),-1)</f>
        <v>164700</v>
      </c>
      <c r="E66" s="24">
        <f>ROUNDDOWN(IF(('20년간40%'!E68+$C$426)&gt;$B66,$B66,('20년간40%'!E68+$C$426)),-1)</f>
        <v>241050</v>
      </c>
      <c r="F66" s="24">
        <f>ROUNDDOWN(IF(('20년간40%'!F68+$C$426)&gt;$B66,$B66,('20년간40%'!F68+$C$426)),-1)</f>
        <v>317210</v>
      </c>
      <c r="G66" s="24">
        <f>ROUNDDOWN(IF(('20년간40%'!G68+$C$426)&gt;$B66,$B66,('20년간40%'!G68+$C$426)),-1)</f>
        <v>393370</v>
      </c>
      <c r="H66" s="24">
        <f>ROUNDDOWN(IF(('20년간40%'!H68+$C$426)&gt;$B66,$B66,('20년간40%'!H68+$C$426)),-1)</f>
        <v>469530</v>
      </c>
      <c r="I66" s="24">
        <f>ROUNDDOWN(IF(('20년간40%'!I68+$C$426)&gt;$B66,$B66,('20년간40%'!I68+$C$426)),-1)</f>
        <v>545700</v>
      </c>
      <c r="J66" s="24">
        <f>ROUNDDOWN(IF(('20년간40%'!J68+$C$426)&gt;$B66,$B66,('20년간40%'!J68+$C$426)),-1)</f>
        <v>621860</v>
      </c>
    </row>
    <row r="67" spans="1:10" ht="16.5" customHeight="1">
      <c r="A67" s="23">
        <v>61</v>
      </c>
      <c r="B67" s="24">
        <v>880000</v>
      </c>
      <c r="C67" s="24">
        <f t="shared" si="0"/>
        <v>79200</v>
      </c>
      <c r="D67" s="24">
        <f>ROUNDDOWN(IF(('20년간40%'!D69+$C$426)&gt;$B67,$B67,('20년간40%'!D69+$C$426)),-1)</f>
        <v>165240</v>
      </c>
      <c r="E67" s="24">
        <f>ROUNDDOWN(IF(('20년간40%'!E69+$C$426)&gt;$B67,$B67,('20년간40%'!E69+$C$426)),-1)</f>
        <v>241840</v>
      </c>
      <c r="F67" s="24">
        <f>ROUNDDOWN(IF(('20년간40%'!F69+$C$426)&gt;$B67,$B67,('20년간40%'!F69+$C$426)),-1)</f>
        <v>318250</v>
      </c>
      <c r="G67" s="24">
        <f>ROUNDDOWN(IF(('20년간40%'!G69+$C$426)&gt;$B67,$B67,('20년간40%'!G69+$C$426)),-1)</f>
        <v>394660</v>
      </c>
      <c r="H67" s="24">
        <f>ROUNDDOWN(IF(('20년간40%'!H69+$C$426)&gt;$B67,$B67,('20년간40%'!H69+$C$426)),-1)</f>
        <v>471080</v>
      </c>
      <c r="I67" s="24">
        <f>ROUNDDOWN(IF(('20년간40%'!I69+$C$426)&gt;$B67,$B67,('20년간40%'!I69+$C$426)),-1)</f>
        <v>547490</v>
      </c>
      <c r="J67" s="24">
        <f>ROUNDDOWN(IF(('20년간40%'!J69+$C$426)&gt;$B67,$B67,('20년간40%'!J69+$C$426)),-1)</f>
        <v>623900</v>
      </c>
    </row>
    <row r="68" spans="1:10" ht="16.5" customHeight="1">
      <c r="A68" s="23">
        <v>62</v>
      </c>
      <c r="B68" s="24">
        <v>890000</v>
      </c>
      <c r="C68" s="24">
        <f t="shared" si="0"/>
        <v>80100</v>
      </c>
      <c r="D68" s="24">
        <f>ROUNDDOWN(IF(('20년간40%'!D70+$C$426)&gt;$B68,$B68,('20년간40%'!D70+$C$426)),-1)</f>
        <v>165780</v>
      </c>
      <c r="E68" s="24">
        <f>ROUNDDOWN(IF(('20년간40%'!E70+$C$426)&gt;$B68,$B68,('20년간40%'!E70+$C$426)),-1)</f>
        <v>242630</v>
      </c>
      <c r="F68" s="24">
        <f>ROUNDDOWN(IF(('20년간40%'!F70+$C$426)&gt;$B68,$B68,('20년간40%'!F70+$C$426)),-1)</f>
        <v>319290</v>
      </c>
      <c r="G68" s="24">
        <f>ROUNDDOWN(IF(('20년간40%'!G70+$C$426)&gt;$B68,$B68,('20년간40%'!G70+$C$426)),-1)</f>
        <v>395950</v>
      </c>
      <c r="H68" s="24">
        <f>ROUNDDOWN(IF(('20년간40%'!H70+$C$426)&gt;$B68,$B68,('20년간40%'!H70+$C$426)),-1)</f>
        <v>472620</v>
      </c>
      <c r="I68" s="24">
        <f>ROUNDDOWN(IF(('20년간40%'!I70+$C$426)&gt;$B68,$B68,('20년간40%'!I70+$C$426)),-1)</f>
        <v>549280</v>
      </c>
      <c r="J68" s="24">
        <f>ROUNDDOWN(IF(('20년간40%'!J70+$C$426)&gt;$B68,$B68,('20년간40%'!J70+$C$426)),-1)</f>
        <v>625940</v>
      </c>
    </row>
    <row r="69" spans="1:10" ht="16.5" customHeight="1">
      <c r="A69" s="23">
        <v>63</v>
      </c>
      <c r="B69" s="24">
        <v>900000</v>
      </c>
      <c r="C69" s="24">
        <f t="shared" ref="C69:C133" si="1">B69*0.09</f>
        <v>81000</v>
      </c>
      <c r="D69" s="24">
        <f>ROUNDDOWN(IF(('20년간40%'!D71+$C$426)&gt;$B69,$B69,('20년간40%'!D71+$C$426)),-1)</f>
        <v>166320</v>
      </c>
      <c r="E69" s="24">
        <f>ROUNDDOWN(IF(('20년간40%'!E71+$C$426)&gt;$B69,$B69,('20년간40%'!E71+$C$426)),-1)</f>
        <v>243420</v>
      </c>
      <c r="F69" s="24">
        <f>ROUNDDOWN(IF(('20년간40%'!F71+$C$426)&gt;$B69,$B69,('20년간40%'!F71+$C$426)),-1)</f>
        <v>320330</v>
      </c>
      <c r="G69" s="24">
        <f>ROUNDDOWN(IF(('20년간40%'!G71+$C$426)&gt;$B69,$B69,('20년간40%'!G71+$C$426)),-1)</f>
        <v>397250</v>
      </c>
      <c r="H69" s="24">
        <f>ROUNDDOWN(IF(('20년간40%'!H71+$C$426)&gt;$B69,$B69,('20년간40%'!H71+$C$426)),-1)</f>
        <v>474160</v>
      </c>
      <c r="I69" s="24">
        <f>ROUNDDOWN(IF(('20년간40%'!I71+$C$426)&gt;$B69,$B69,('20년간40%'!I71+$C$426)),-1)</f>
        <v>551070</v>
      </c>
      <c r="J69" s="24">
        <f>ROUNDDOWN(IF(('20년간40%'!J71+$C$426)&gt;$B69,$B69,('20년간40%'!J71+$C$426)),-1)</f>
        <v>627980</v>
      </c>
    </row>
    <row r="70" spans="1:10" ht="16.5" customHeight="1">
      <c r="A70" s="23">
        <v>64</v>
      </c>
      <c r="B70" s="24">
        <v>910000</v>
      </c>
      <c r="C70" s="24">
        <f t="shared" si="1"/>
        <v>81900</v>
      </c>
      <c r="D70" s="24">
        <f>ROUNDDOWN(IF(('20년간40%'!D72+$C$426)&gt;$B70,$B70,('20년간40%'!D72+$C$426)),-1)</f>
        <v>166860</v>
      </c>
      <c r="E70" s="24">
        <f>ROUNDDOWN(IF(('20년간40%'!E72+$C$426)&gt;$B70,$B70,('20년간40%'!E72+$C$426)),-1)</f>
        <v>244210</v>
      </c>
      <c r="F70" s="24">
        <f>ROUNDDOWN(IF(('20년간40%'!F72+$C$426)&gt;$B70,$B70,('20년간40%'!F72+$C$426)),-1)</f>
        <v>321380</v>
      </c>
      <c r="G70" s="24">
        <f>ROUNDDOWN(IF(('20년간40%'!G72+$C$426)&gt;$B70,$B70,('20년간40%'!G72+$C$426)),-1)</f>
        <v>398540</v>
      </c>
      <c r="H70" s="24">
        <f>ROUNDDOWN(IF(('20년간40%'!H72+$C$426)&gt;$B70,$B70,('20년간40%'!H72+$C$426)),-1)</f>
        <v>475700</v>
      </c>
      <c r="I70" s="24">
        <f>ROUNDDOWN(IF(('20년간40%'!I72+$C$426)&gt;$B70,$B70,('20년간40%'!I72+$C$426)),-1)</f>
        <v>552860</v>
      </c>
      <c r="J70" s="24">
        <f>ROUNDDOWN(IF(('20년간40%'!J72+$C$426)&gt;$B70,$B70,('20년간40%'!J72+$C$426)),-1)</f>
        <v>630020</v>
      </c>
    </row>
    <row r="71" spans="1:10" ht="16.5" customHeight="1">
      <c r="A71" s="23">
        <v>65</v>
      </c>
      <c r="B71" s="24">
        <v>920000</v>
      </c>
      <c r="C71" s="24">
        <f t="shared" si="1"/>
        <v>82800</v>
      </c>
      <c r="D71" s="24">
        <f>ROUNDDOWN(IF(('20년간40%'!D73+$C$426)&gt;$B71,$B71,('20년간40%'!D73+$C$426)),-1)</f>
        <v>167400</v>
      </c>
      <c r="E71" s="24">
        <f>ROUNDDOWN(IF(('20년간40%'!E73+$C$426)&gt;$B71,$B71,('20년간40%'!E73+$C$426)),-1)</f>
        <v>245000</v>
      </c>
      <c r="F71" s="24">
        <f>ROUNDDOWN(IF(('20년간40%'!F73+$C$426)&gt;$B71,$B71,('20년간40%'!F73+$C$426)),-1)</f>
        <v>322420</v>
      </c>
      <c r="G71" s="24">
        <f>ROUNDDOWN(IF(('20년간40%'!G73+$C$426)&gt;$B71,$B71,('20년간40%'!G73+$C$426)),-1)</f>
        <v>399830</v>
      </c>
      <c r="H71" s="24">
        <f>ROUNDDOWN(IF(('20년간40%'!H73+$C$426)&gt;$B71,$B71,('20년간40%'!H73+$C$426)),-1)</f>
        <v>477240</v>
      </c>
      <c r="I71" s="24">
        <f>ROUNDDOWN(IF(('20년간40%'!I73+$C$426)&gt;$B71,$B71,('20년간40%'!I73+$C$426)),-1)</f>
        <v>554650</v>
      </c>
      <c r="J71" s="24">
        <f>ROUNDDOWN(IF(('20년간40%'!J73+$C$426)&gt;$B71,$B71,('20년간40%'!J73+$C$426)),-1)</f>
        <v>632060</v>
      </c>
    </row>
    <row r="72" spans="1:10" ht="16.5" customHeight="1">
      <c r="A72" s="23">
        <v>66</v>
      </c>
      <c r="B72" s="24">
        <v>930000</v>
      </c>
      <c r="C72" s="24">
        <f t="shared" si="1"/>
        <v>83700</v>
      </c>
      <c r="D72" s="24">
        <f>ROUNDDOWN(IF(('20년간40%'!D74+$C$426)&gt;$B72,$B72,('20년간40%'!D74+$C$426)),-1)</f>
        <v>167940</v>
      </c>
      <c r="E72" s="24">
        <f>ROUNDDOWN(IF(('20년간40%'!E74+$C$426)&gt;$B72,$B72,('20년간40%'!E74+$C$426)),-1)</f>
        <v>245800</v>
      </c>
      <c r="F72" s="24">
        <f>ROUNDDOWN(IF(('20년간40%'!F74+$C$426)&gt;$B72,$B72,('20년간40%'!F74+$C$426)),-1)</f>
        <v>323460</v>
      </c>
      <c r="G72" s="24">
        <f>ROUNDDOWN(IF(('20년간40%'!G74+$C$426)&gt;$B72,$B72,('20년간40%'!G74+$C$426)),-1)</f>
        <v>401120</v>
      </c>
      <c r="H72" s="24">
        <f>ROUNDDOWN(IF(('20년간40%'!H74+$C$426)&gt;$B72,$B72,('20년간40%'!H74+$C$426)),-1)</f>
        <v>478780</v>
      </c>
      <c r="I72" s="24">
        <f>ROUNDDOWN(IF(('20년간40%'!I74+$C$426)&gt;$B72,$B72,('20년간40%'!I74+$C$426)),-1)</f>
        <v>556440</v>
      </c>
      <c r="J72" s="24">
        <f>ROUNDDOWN(IF(('20년간40%'!J74+$C$426)&gt;$B72,$B72,('20년간40%'!J74+$C$426)),-1)</f>
        <v>634110</v>
      </c>
    </row>
    <row r="73" spans="1:10" ht="16.5" customHeight="1">
      <c r="A73" s="23">
        <v>67</v>
      </c>
      <c r="B73" s="24">
        <v>940000</v>
      </c>
      <c r="C73" s="24">
        <f t="shared" si="1"/>
        <v>84600</v>
      </c>
      <c r="D73" s="24">
        <f>ROUNDDOWN(IF(('20년간40%'!D75+$C$426)&gt;$B73,$B73,('20년간40%'!D75+$C$426)),-1)</f>
        <v>168480</v>
      </c>
      <c r="E73" s="24">
        <f>ROUNDDOWN(IF(('20년간40%'!E75+$C$426)&gt;$B73,$B73,('20년간40%'!E75+$C$426)),-1)</f>
        <v>246590</v>
      </c>
      <c r="F73" s="24">
        <f>ROUNDDOWN(IF(('20년간40%'!F75+$C$426)&gt;$B73,$B73,('20년간40%'!F75+$C$426)),-1)</f>
        <v>324500</v>
      </c>
      <c r="G73" s="24">
        <f>ROUNDDOWN(IF(('20년간40%'!G75+$C$426)&gt;$B73,$B73,('20년간40%'!G75+$C$426)),-1)</f>
        <v>402410</v>
      </c>
      <c r="H73" s="24">
        <f>ROUNDDOWN(IF(('20년간40%'!H75+$C$426)&gt;$B73,$B73,('20년간40%'!H75+$C$426)),-1)</f>
        <v>480320</v>
      </c>
      <c r="I73" s="24">
        <f>ROUNDDOWN(IF(('20년간40%'!I75+$C$426)&gt;$B73,$B73,('20년간40%'!I75+$C$426)),-1)</f>
        <v>558240</v>
      </c>
      <c r="J73" s="24">
        <f>ROUNDDOWN(IF(('20년간40%'!J75+$C$426)&gt;$B73,$B73,('20년간40%'!J75+$C$426)),-1)</f>
        <v>636150</v>
      </c>
    </row>
    <row r="74" spans="1:10" ht="16.5" customHeight="1">
      <c r="A74" s="23">
        <v>68</v>
      </c>
      <c r="B74" s="24">
        <v>950000</v>
      </c>
      <c r="C74" s="24">
        <f t="shared" si="1"/>
        <v>85500</v>
      </c>
      <c r="D74" s="24">
        <f>ROUNDDOWN(IF(('20년간40%'!D76+$C$426)&gt;$B74,$B74,('20년간40%'!D76+$C$426)),-1)</f>
        <v>169020</v>
      </c>
      <c r="E74" s="24">
        <f>ROUNDDOWN(IF(('20년간40%'!E76+$C$426)&gt;$B74,$B74,('20년간40%'!E76+$C$426)),-1)</f>
        <v>247380</v>
      </c>
      <c r="F74" s="24">
        <f>ROUNDDOWN(IF(('20년간40%'!F76+$C$426)&gt;$B74,$B74,('20년간40%'!F76+$C$426)),-1)</f>
        <v>325540</v>
      </c>
      <c r="G74" s="24">
        <f>ROUNDDOWN(IF(('20년간40%'!G76+$C$426)&gt;$B74,$B74,('20년간40%'!G76+$C$426)),-1)</f>
        <v>403700</v>
      </c>
      <c r="H74" s="24">
        <f>ROUNDDOWN(IF(('20년간40%'!H76+$C$426)&gt;$B74,$B74,('20년간40%'!H76+$C$426)),-1)</f>
        <v>481860</v>
      </c>
      <c r="I74" s="24">
        <f>ROUNDDOWN(IF(('20년간40%'!I76+$C$426)&gt;$B74,$B74,('20년간40%'!I76+$C$426)),-1)</f>
        <v>560030</v>
      </c>
      <c r="J74" s="24">
        <f>ROUNDDOWN(IF(('20년간40%'!J76+$C$426)&gt;$B74,$B74,('20년간40%'!J76+$C$426)),-1)</f>
        <v>638190</v>
      </c>
    </row>
    <row r="75" spans="1:10" ht="16.5" customHeight="1">
      <c r="A75" s="23">
        <v>69</v>
      </c>
      <c r="B75" s="24">
        <v>960000</v>
      </c>
      <c r="C75" s="24">
        <f t="shared" si="1"/>
        <v>86400</v>
      </c>
      <c r="D75" s="24">
        <f>ROUNDDOWN(IF(('20년간40%'!D77+$C$426)&gt;$B75,$B75,('20년간40%'!D77+$C$426)),-1)</f>
        <v>169560</v>
      </c>
      <c r="E75" s="24">
        <f>ROUNDDOWN(IF(('20년간40%'!E77+$C$426)&gt;$B75,$B75,('20년간40%'!E77+$C$426)),-1)</f>
        <v>248170</v>
      </c>
      <c r="F75" s="24">
        <f>ROUNDDOWN(IF(('20년간40%'!F77+$C$426)&gt;$B75,$B75,('20년간40%'!F77+$C$426)),-1)</f>
        <v>326580</v>
      </c>
      <c r="G75" s="24">
        <f>ROUNDDOWN(IF(('20년간40%'!G77+$C$426)&gt;$B75,$B75,('20년간40%'!G77+$C$426)),-1)</f>
        <v>404990</v>
      </c>
      <c r="H75" s="24">
        <f>ROUNDDOWN(IF(('20년간40%'!H77+$C$426)&gt;$B75,$B75,('20년간40%'!H77+$C$426)),-1)</f>
        <v>483410</v>
      </c>
      <c r="I75" s="24">
        <f>ROUNDDOWN(IF(('20년간40%'!I77+$C$426)&gt;$B75,$B75,('20년간40%'!I77+$C$426)),-1)</f>
        <v>561820</v>
      </c>
      <c r="J75" s="24">
        <f>ROUNDDOWN(IF(('20년간40%'!J77+$C$426)&gt;$B75,$B75,('20년간40%'!J77+$C$426)),-1)</f>
        <v>640230</v>
      </c>
    </row>
    <row r="76" spans="1:10" ht="16.5" customHeight="1">
      <c r="A76" s="23">
        <v>70</v>
      </c>
      <c r="B76" s="24">
        <v>970000</v>
      </c>
      <c r="C76" s="24">
        <f t="shared" si="1"/>
        <v>87300</v>
      </c>
      <c r="D76" s="24">
        <f>ROUNDDOWN(IF(('20년간40%'!D78+$C$426)&gt;$B76,$B76,('20년간40%'!D78+$C$426)),-1)</f>
        <v>170100</v>
      </c>
      <c r="E76" s="24">
        <f>ROUNDDOWN(IF(('20년간40%'!E78+$C$426)&gt;$B76,$B76,('20년간40%'!E78+$C$426)),-1)</f>
        <v>248960</v>
      </c>
      <c r="F76" s="24">
        <f>ROUNDDOWN(IF(('20년간40%'!F78+$C$426)&gt;$B76,$B76,('20년간40%'!F78+$C$426)),-1)</f>
        <v>327620</v>
      </c>
      <c r="G76" s="24">
        <f>ROUNDDOWN(IF(('20년간40%'!G78+$C$426)&gt;$B76,$B76,('20년간40%'!G78+$C$426)),-1)</f>
        <v>406280</v>
      </c>
      <c r="H76" s="24">
        <f>ROUNDDOWN(IF(('20년간40%'!H78+$C$426)&gt;$B76,$B76,('20년간40%'!H78+$C$426)),-1)</f>
        <v>484950</v>
      </c>
      <c r="I76" s="24">
        <f>ROUNDDOWN(IF(('20년간40%'!I78+$C$426)&gt;$B76,$B76,('20년간40%'!I78+$C$426)),-1)</f>
        <v>563610</v>
      </c>
      <c r="J76" s="24">
        <f>ROUNDDOWN(IF(('20년간40%'!J78+$C$426)&gt;$B76,$B76,('20년간40%'!J78+$C$426)),-1)</f>
        <v>642270</v>
      </c>
    </row>
    <row r="77" spans="1:10" ht="16.5" customHeight="1">
      <c r="A77" s="23">
        <v>71</v>
      </c>
      <c r="B77" s="24">
        <v>980000</v>
      </c>
      <c r="C77" s="24">
        <f t="shared" si="1"/>
        <v>88200</v>
      </c>
      <c r="D77" s="24">
        <f>ROUNDDOWN(IF(('20년간40%'!D79+$C$426)&gt;$B77,$B77,('20년간40%'!D79+$C$426)),-1)</f>
        <v>170640</v>
      </c>
      <c r="E77" s="24">
        <f>ROUNDDOWN(IF(('20년간40%'!E79+$C$426)&gt;$B77,$B77,('20년간40%'!E79+$C$426)),-1)</f>
        <v>249750</v>
      </c>
      <c r="F77" s="24">
        <f>ROUNDDOWN(IF(('20년간40%'!F79+$C$426)&gt;$B77,$B77,('20년간40%'!F79+$C$426)),-1)</f>
        <v>328660</v>
      </c>
      <c r="G77" s="24">
        <f>ROUNDDOWN(IF(('20년간40%'!G79+$C$426)&gt;$B77,$B77,('20년간40%'!G79+$C$426)),-1)</f>
        <v>407580</v>
      </c>
      <c r="H77" s="24">
        <f>ROUNDDOWN(IF(('20년간40%'!H79+$C$426)&gt;$B77,$B77,('20년간40%'!H79+$C$426)),-1)</f>
        <v>486490</v>
      </c>
      <c r="I77" s="24">
        <f>ROUNDDOWN(IF(('20년간40%'!I79+$C$426)&gt;$B77,$B77,('20년간40%'!I79+$C$426)),-1)</f>
        <v>565400</v>
      </c>
      <c r="J77" s="24">
        <f>ROUNDDOWN(IF(('20년간40%'!J79+$C$426)&gt;$B77,$B77,('20년간40%'!J79+$C$426)),-1)</f>
        <v>644310</v>
      </c>
    </row>
    <row r="78" spans="1:10" ht="15.75" customHeight="1">
      <c r="A78" s="23">
        <v>72</v>
      </c>
      <c r="B78" s="24">
        <v>990000</v>
      </c>
      <c r="C78" s="24">
        <f t="shared" si="1"/>
        <v>89100</v>
      </c>
      <c r="D78" s="24">
        <f>ROUNDDOWN(IF(('20년간40%'!D80+$C$426)&gt;$B78,$B78,('20년간40%'!D80+$C$426)),-1)</f>
        <v>171180</v>
      </c>
      <c r="E78" s="24">
        <f>ROUNDDOWN(IF(('20년간40%'!E80+$C$426)&gt;$B78,$B78,('20년간40%'!E80+$C$426)),-1)</f>
        <v>250540</v>
      </c>
      <c r="F78" s="24">
        <f>ROUNDDOWN(IF(('20년간40%'!F80+$C$426)&gt;$B78,$B78,('20년간40%'!F80+$C$426)),-1)</f>
        <v>329710</v>
      </c>
      <c r="G78" s="24">
        <f>ROUNDDOWN(IF(('20년간40%'!G80+$C$426)&gt;$B78,$B78,('20년간40%'!G80+$C$426)),-1)</f>
        <v>408870</v>
      </c>
      <c r="H78" s="24">
        <f>ROUNDDOWN(IF(('20년간40%'!H80+$C$426)&gt;$B78,$B78,('20년간40%'!H80+$C$426)),-1)</f>
        <v>488030</v>
      </c>
      <c r="I78" s="24">
        <f>ROUNDDOWN(IF(('20년간40%'!I80+$C$426)&gt;$B78,$B78,('20년간40%'!I80+$C$426)),-1)</f>
        <v>567190</v>
      </c>
      <c r="J78" s="24">
        <f>ROUNDDOWN(IF(('20년간40%'!J80+$C$426)&gt;$B78,$B78,('20년간40%'!J80+$C$426)),-1)</f>
        <v>646350</v>
      </c>
    </row>
    <row r="79" spans="1:10" ht="15.75" customHeight="1">
      <c r="A79" s="23">
        <v>73</v>
      </c>
      <c r="B79" s="24">
        <v>995000</v>
      </c>
      <c r="C79" s="24">
        <f t="shared" si="1"/>
        <v>89550</v>
      </c>
      <c r="D79" s="24">
        <f>ROUNDDOWN(IF(('20년간40%'!D81+$C$426)&gt;$B79,$B79,('20년간40%'!D81+$C$426)),-1)</f>
        <v>171450</v>
      </c>
      <c r="E79" s="24">
        <f>ROUNDDOWN(IF(('20년간40%'!E81+$C$426)&gt;$B79,$B79,('20년간40%'!E81+$C$426)),-1)</f>
        <v>250940</v>
      </c>
      <c r="F79" s="24">
        <f>ROUNDDOWN(IF(('20년간40%'!F81+$C$426)&gt;$B79,$B79,('20년간40%'!F81+$C$426)),-1)</f>
        <v>330230</v>
      </c>
      <c r="G79" s="24">
        <f>ROUNDDOWN(IF(('20년간40%'!G81+$C$426)&gt;$B79,$B79,('20년간40%'!G81+$C$426)),-1)</f>
        <v>409510</v>
      </c>
      <c r="H79" s="24">
        <f>ROUNDDOWN(IF(('20년간40%'!H81+$C$426)&gt;$B79,$B79,('20년간40%'!H81+$C$426)),-1)</f>
        <v>488800</v>
      </c>
      <c r="I79" s="24">
        <f>ROUNDDOWN(IF(('20년간40%'!I81+$C$426)&gt;$B79,$B79,('20년간40%'!I81+$C$426)),-1)</f>
        <v>568090</v>
      </c>
      <c r="J79" s="24">
        <f>ROUNDDOWN(IF(('20년간40%'!J81+$C$426)&gt;$B79,$B79,('20년간40%'!J81+$C$426)),-1)</f>
        <v>647370</v>
      </c>
    </row>
    <row r="80" spans="1:10" ht="16.5" customHeight="1">
      <c r="A80" s="23">
        <v>74</v>
      </c>
      <c r="B80" s="24">
        <v>1000000</v>
      </c>
      <c r="C80" s="24">
        <f t="shared" si="1"/>
        <v>90000</v>
      </c>
      <c r="D80" s="24">
        <f>ROUNDDOWN(IF(('20년간40%'!D82+$C$426)&gt;$B80,$B80,('20년간40%'!D82+$C$426)),-1)</f>
        <v>171720</v>
      </c>
      <c r="E80" s="24">
        <f>ROUNDDOWN(IF(('20년간40%'!E82+$C$426)&gt;$B80,$B80,('20년간40%'!E82+$C$426)),-1)</f>
        <v>251330</v>
      </c>
      <c r="F80" s="24">
        <f>ROUNDDOWN(IF(('20년간40%'!F82+$C$426)&gt;$B80,$B80,('20년간40%'!F82+$C$426)),-1)</f>
        <v>330750</v>
      </c>
      <c r="G80" s="24">
        <f>ROUNDDOWN(IF(('20년간40%'!G82+$C$426)&gt;$B80,$B80,('20년간40%'!G82+$C$426)),-1)</f>
        <v>410160</v>
      </c>
      <c r="H80" s="24">
        <f>ROUNDDOWN(IF(('20년간40%'!H82+$C$426)&gt;$B80,$B80,('20년간40%'!H82+$C$426)),-1)</f>
        <v>489570</v>
      </c>
      <c r="I80" s="24">
        <f>ROUNDDOWN(IF(('20년간40%'!I82+$C$426)&gt;$B80,$B80,('20년간40%'!I82+$C$426)),-1)</f>
        <v>568980</v>
      </c>
      <c r="J80" s="24">
        <f>ROUNDDOWN(IF(('20년간40%'!J82+$C$426)&gt;$B80,$B80,('20년간40%'!J82+$C$426)),-1)</f>
        <v>648390</v>
      </c>
    </row>
    <row r="81" spans="1:10" ht="16.5" customHeight="1">
      <c r="A81" s="23">
        <v>75</v>
      </c>
      <c r="B81" s="24">
        <v>1010000</v>
      </c>
      <c r="C81" s="24">
        <f t="shared" si="1"/>
        <v>90900</v>
      </c>
      <c r="D81" s="24">
        <f>ROUNDDOWN(IF(('20년간40%'!D83+$C$426)&gt;$B81,$B81,('20년간40%'!D83+$C$426)),-1)</f>
        <v>172260</v>
      </c>
      <c r="E81" s="24">
        <f>ROUNDDOWN(IF(('20년간40%'!E83+$C$426)&gt;$B81,$B81,('20년간40%'!E83+$C$426)),-1)</f>
        <v>252130</v>
      </c>
      <c r="F81" s="24">
        <f>ROUNDDOWN(IF(('20년간40%'!F83+$C$426)&gt;$B81,$B81,('20년간40%'!F83+$C$426)),-1)</f>
        <v>331790</v>
      </c>
      <c r="G81" s="24">
        <f>ROUNDDOWN(IF(('20년간40%'!G83+$C$426)&gt;$B81,$B81,('20년간40%'!G83+$C$426)),-1)</f>
        <v>411450</v>
      </c>
      <c r="H81" s="24">
        <f>ROUNDDOWN(IF(('20년간40%'!H83+$C$426)&gt;$B81,$B81,('20년간40%'!H83+$C$426)),-1)</f>
        <v>491110</v>
      </c>
      <c r="I81" s="24">
        <f>ROUNDDOWN(IF(('20년간40%'!I83+$C$426)&gt;$B81,$B81,('20년간40%'!I83+$C$426)),-1)</f>
        <v>570770</v>
      </c>
      <c r="J81" s="24">
        <f>ROUNDDOWN(IF(('20년간40%'!J83+$C$426)&gt;$B81,$B81,('20년간40%'!J83+$C$426)),-1)</f>
        <v>650440</v>
      </c>
    </row>
    <row r="82" spans="1:10" ht="16.5" customHeight="1">
      <c r="A82" s="23">
        <v>76</v>
      </c>
      <c r="B82" s="24">
        <v>1020000</v>
      </c>
      <c r="C82" s="24">
        <f t="shared" si="1"/>
        <v>91800</v>
      </c>
      <c r="D82" s="24">
        <f>ROUNDDOWN(IF(('20년간40%'!D84+$C$426)&gt;$B82,$B82,('20년간40%'!D84+$C$426)),-1)</f>
        <v>172800</v>
      </c>
      <c r="E82" s="24">
        <f>ROUNDDOWN(IF(('20년간40%'!E84+$C$426)&gt;$B82,$B82,('20년간40%'!E84+$C$426)),-1)</f>
        <v>252920</v>
      </c>
      <c r="F82" s="24">
        <f>ROUNDDOWN(IF(('20년간40%'!F84+$C$426)&gt;$B82,$B82,('20년간40%'!F84+$C$426)),-1)</f>
        <v>332830</v>
      </c>
      <c r="G82" s="24">
        <f>ROUNDDOWN(IF(('20년간40%'!G84+$C$426)&gt;$B82,$B82,('20년간40%'!G84+$C$426)),-1)</f>
        <v>412740</v>
      </c>
      <c r="H82" s="24">
        <f>ROUNDDOWN(IF(('20년간40%'!H84+$C$426)&gt;$B82,$B82,('20년간40%'!H84+$C$426)),-1)</f>
        <v>492650</v>
      </c>
      <c r="I82" s="24">
        <f>ROUNDDOWN(IF(('20년간40%'!I84+$C$426)&gt;$B82,$B82,('20년간40%'!I84+$C$426)),-1)</f>
        <v>572570</v>
      </c>
      <c r="J82" s="24">
        <f>ROUNDDOWN(IF(('20년간40%'!J84+$C$426)&gt;$B82,$B82,('20년간40%'!J84+$C$426)),-1)</f>
        <v>652480</v>
      </c>
    </row>
    <row r="83" spans="1:10" ht="16.5" customHeight="1">
      <c r="A83" s="23">
        <v>77</v>
      </c>
      <c r="B83" s="24">
        <v>1030000</v>
      </c>
      <c r="C83" s="24">
        <f t="shared" si="1"/>
        <v>92700</v>
      </c>
      <c r="D83" s="24">
        <f>ROUNDDOWN(IF(('20년간40%'!D85+$C$426)&gt;$B83,$B83,('20년간40%'!D85+$C$426)),-1)</f>
        <v>173350</v>
      </c>
      <c r="E83" s="24">
        <f>ROUNDDOWN(IF(('20년간40%'!E85+$C$426)&gt;$B83,$B83,('20년간40%'!E85+$C$426)),-1)</f>
        <v>253710</v>
      </c>
      <c r="F83" s="24">
        <f>ROUNDDOWN(IF(('20년간40%'!F85+$C$426)&gt;$B83,$B83,('20년간40%'!F85+$C$426)),-1)</f>
        <v>333870</v>
      </c>
      <c r="G83" s="24">
        <f>ROUNDDOWN(IF(('20년간40%'!G85+$C$426)&gt;$B83,$B83,('20년간40%'!G85+$C$426)),-1)</f>
        <v>414030</v>
      </c>
      <c r="H83" s="24">
        <f>ROUNDDOWN(IF(('20년간40%'!H85+$C$426)&gt;$B83,$B83,('20년간40%'!H85+$C$426)),-1)</f>
        <v>494190</v>
      </c>
      <c r="I83" s="24">
        <f>ROUNDDOWN(IF(('20년간40%'!I85+$C$426)&gt;$B83,$B83,('20년간40%'!I85+$C$426)),-1)</f>
        <v>574360</v>
      </c>
      <c r="J83" s="24">
        <f>ROUNDDOWN(IF(('20년간40%'!J85+$C$426)&gt;$B83,$B83,('20년간40%'!J85+$C$426)),-1)</f>
        <v>654520</v>
      </c>
    </row>
    <row r="84" spans="1:10" ht="16.5" customHeight="1">
      <c r="A84" s="23">
        <v>78</v>
      </c>
      <c r="B84" s="24">
        <v>1040000</v>
      </c>
      <c r="C84" s="24">
        <f t="shared" si="1"/>
        <v>93600</v>
      </c>
      <c r="D84" s="24">
        <f>ROUNDDOWN(IF(('20년간40%'!D86+$C$426)&gt;$B84,$B84,('20년간40%'!D86+$C$426)),-1)</f>
        <v>173890</v>
      </c>
      <c r="E84" s="24">
        <f>ROUNDDOWN(IF(('20년간40%'!E86+$C$426)&gt;$B84,$B84,('20년간40%'!E86+$C$426)),-1)</f>
        <v>254500</v>
      </c>
      <c r="F84" s="24">
        <f>ROUNDDOWN(IF(('20년간40%'!F86+$C$426)&gt;$B84,$B84,('20년간40%'!F86+$C$426)),-1)</f>
        <v>334910</v>
      </c>
      <c r="G84" s="24">
        <f>ROUNDDOWN(IF(('20년간40%'!G86+$C$426)&gt;$B84,$B84,('20년간40%'!G86+$C$426)),-1)</f>
        <v>415320</v>
      </c>
      <c r="H84" s="24">
        <f>ROUNDDOWN(IF(('20년간40%'!H86+$C$426)&gt;$B84,$B84,('20년간40%'!H86+$C$426)),-1)</f>
        <v>495740</v>
      </c>
      <c r="I84" s="24">
        <f>ROUNDDOWN(IF(('20년간40%'!I86+$C$426)&gt;$B84,$B84,('20년간40%'!I86+$C$426)),-1)</f>
        <v>576150</v>
      </c>
      <c r="J84" s="24">
        <f>ROUNDDOWN(IF(('20년간40%'!J86+$C$426)&gt;$B84,$B84,('20년간40%'!J86+$C$426)),-1)</f>
        <v>656560</v>
      </c>
    </row>
    <row r="85" spans="1:10" ht="16.5" customHeight="1">
      <c r="A85" s="23">
        <v>79</v>
      </c>
      <c r="B85" s="24">
        <v>1050000</v>
      </c>
      <c r="C85" s="24">
        <f t="shared" si="1"/>
        <v>94500</v>
      </c>
      <c r="D85" s="24">
        <f>ROUNDDOWN(IF(('20년간40%'!D87+$C$426)&gt;$B85,$B85,('20년간40%'!D87+$C$426)),-1)</f>
        <v>174430</v>
      </c>
      <c r="E85" s="24">
        <f>ROUNDDOWN(IF(('20년간40%'!E87+$C$426)&gt;$B85,$B85,('20년간40%'!E87+$C$426)),-1)</f>
        <v>255290</v>
      </c>
      <c r="F85" s="24">
        <f>ROUNDDOWN(IF(('20년간40%'!F87+$C$426)&gt;$B85,$B85,('20년간40%'!F87+$C$426)),-1)</f>
        <v>335950</v>
      </c>
      <c r="G85" s="24">
        <f>ROUNDDOWN(IF(('20년간40%'!G87+$C$426)&gt;$B85,$B85,('20년간40%'!G87+$C$426)),-1)</f>
        <v>416610</v>
      </c>
      <c r="H85" s="24">
        <f>ROUNDDOWN(IF(('20년간40%'!H87+$C$426)&gt;$B85,$B85,('20년간40%'!H87+$C$426)),-1)</f>
        <v>497280</v>
      </c>
      <c r="I85" s="24">
        <f>ROUNDDOWN(IF(('20년간40%'!I87+$C$426)&gt;$B85,$B85,('20년간40%'!I87+$C$426)),-1)</f>
        <v>577940</v>
      </c>
      <c r="J85" s="24">
        <f>ROUNDDOWN(IF(('20년간40%'!J87+$C$426)&gt;$B85,$B85,('20년간40%'!J87+$C$426)),-1)</f>
        <v>658600</v>
      </c>
    </row>
    <row r="86" spans="1:10" ht="16.5" customHeight="1">
      <c r="A86" s="23">
        <v>80</v>
      </c>
      <c r="B86" s="24">
        <v>1060000</v>
      </c>
      <c r="C86" s="24">
        <f t="shared" si="1"/>
        <v>95400</v>
      </c>
      <c r="D86" s="24">
        <f>ROUNDDOWN(IF(('20년간40%'!D88+$C$426)&gt;$B86,$B86,('20년간40%'!D88+$C$426)),-1)</f>
        <v>174970</v>
      </c>
      <c r="E86" s="24">
        <f>ROUNDDOWN(IF(('20년간40%'!E88+$C$426)&gt;$B86,$B86,('20년간40%'!E88+$C$426)),-1)</f>
        <v>256080</v>
      </c>
      <c r="F86" s="24">
        <f>ROUNDDOWN(IF(('20년간40%'!F88+$C$426)&gt;$B86,$B86,('20년간40%'!F88+$C$426)),-1)</f>
        <v>336990</v>
      </c>
      <c r="G86" s="24">
        <f>ROUNDDOWN(IF(('20년간40%'!G88+$C$426)&gt;$B86,$B86,('20년간40%'!G88+$C$426)),-1)</f>
        <v>417910</v>
      </c>
      <c r="H86" s="24">
        <f>ROUNDDOWN(IF(('20년간40%'!H88+$C$426)&gt;$B86,$B86,('20년간40%'!H88+$C$426)),-1)</f>
        <v>498820</v>
      </c>
      <c r="I86" s="24">
        <f>ROUNDDOWN(IF(('20년간40%'!I88+$C$426)&gt;$B86,$B86,('20년간40%'!I88+$C$426)),-1)</f>
        <v>579730</v>
      </c>
      <c r="J86" s="24">
        <f>ROUNDDOWN(IF(('20년간40%'!J88+$C$426)&gt;$B86,$B86,('20년간40%'!J88+$C$426)),-1)</f>
        <v>660640</v>
      </c>
    </row>
    <row r="87" spans="1:10" ht="16.5" customHeight="1">
      <c r="A87" s="23">
        <v>81</v>
      </c>
      <c r="B87" s="24">
        <v>1070000</v>
      </c>
      <c r="C87" s="24">
        <f t="shared" si="1"/>
        <v>96300</v>
      </c>
      <c r="D87" s="24">
        <f>ROUNDDOWN(IF(('20년간40%'!D89+$C$426)&gt;$B87,$B87,('20년간40%'!D89+$C$426)),-1)</f>
        <v>175510</v>
      </c>
      <c r="E87" s="24">
        <f>ROUNDDOWN(IF(('20년간40%'!E89+$C$426)&gt;$B87,$B87,('20년간40%'!E89+$C$426)),-1)</f>
        <v>256870</v>
      </c>
      <c r="F87" s="24">
        <f>ROUNDDOWN(IF(('20년간40%'!F89+$C$426)&gt;$B87,$B87,('20년간40%'!F89+$C$426)),-1)</f>
        <v>338040</v>
      </c>
      <c r="G87" s="24">
        <f>ROUNDDOWN(IF(('20년간40%'!G89+$C$426)&gt;$B87,$B87,('20년간40%'!G89+$C$426)),-1)</f>
        <v>419200</v>
      </c>
      <c r="H87" s="24">
        <f>ROUNDDOWN(IF(('20년간40%'!H89+$C$426)&gt;$B87,$B87,('20년간40%'!H89+$C$426)),-1)</f>
        <v>500360</v>
      </c>
      <c r="I87" s="24">
        <f>ROUNDDOWN(IF(('20년간40%'!I89+$C$426)&gt;$B87,$B87,('20년간40%'!I89+$C$426)),-1)</f>
        <v>581520</v>
      </c>
      <c r="J87" s="24">
        <f>ROUNDDOWN(IF(('20년간40%'!J89+$C$426)&gt;$B87,$B87,('20년간40%'!J89+$C$426)),-1)</f>
        <v>662680</v>
      </c>
    </row>
    <row r="88" spans="1:10" ht="16.5" customHeight="1">
      <c r="A88" s="23">
        <v>82</v>
      </c>
      <c r="B88" s="24">
        <v>1080000</v>
      </c>
      <c r="C88" s="24">
        <f t="shared" si="1"/>
        <v>97200</v>
      </c>
      <c r="D88" s="24">
        <f>ROUNDDOWN(IF(('20년간40%'!D90+$C$426)&gt;$B88,$B88,('20년간40%'!D90+$C$426)),-1)</f>
        <v>176050</v>
      </c>
      <c r="E88" s="24">
        <f>ROUNDDOWN(IF(('20년간40%'!E90+$C$426)&gt;$B88,$B88,('20년간40%'!E90+$C$426)),-1)</f>
        <v>257660</v>
      </c>
      <c r="F88" s="24">
        <f>ROUNDDOWN(IF(('20년간40%'!F90+$C$426)&gt;$B88,$B88,('20년간40%'!F90+$C$426)),-1)</f>
        <v>339080</v>
      </c>
      <c r="G88" s="24">
        <f>ROUNDDOWN(IF(('20년간40%'!G90+$C$426)&gt;$B88,$B88,('20년간40%'!G90+$C$426)),-1)</f>
        <v>420490</v>
      </c>
      <c r="H88" s="24">
        <f>ROUNDDOWN(IF(('20년간40%'!H90+$C$426)&gt;$B88,$B88,('20년간40%'!H90+$C$426)),-1)</f>
        <v>501900</v>
      </c>
      <c r="I88" s="24">
        <f>ROUNDDOWN(IF(('20년간40%'!I90+$C$426)&gt;$B88,$B88,('20년간40%'!I90+$C$426)),-1)</f>
        <v>583310</v>
      </c>
      <c r="J88" s="24">
        <f>ROUNDDOWN(IF(('20년간40%'!J90+$C$426)&gt;$B88,$B88,('20년간40%'!J90+$C$426)),-1)</f>
        <v>664720</v>
      </c>
    </row>
    <row r="89" spans="1:10" ht="16.5" customHeight="1">
      <c r="A89" s="23">
        <v>83</v>
      </c>
      <c r="B89" s="24">
        <v>1090000</v>
      </c>
      <c r="C89" s="24">
        <f t="shared" si="1"/>
        <v>98100</v>
      </c>
      <c r="D89" s="24">
        <f>ROUNDDOWN(IF(('20년간40%'!D91+$C$426)&gt;$B89,$B89,('20년간40%'!D91+$C$426)),-1)</f>
        <v>176590</v>
      </c>
      <c r="E89" s="24">
        <f>ROUNDDOWN(IF(('20년간40%'!E91+$C$426)&gt;$B89,$B89,('20년간40%'!E91+$C$426)),-1)</f>
        <v>258460</v>
      </c>
      <c r="F89" s="24">
        <f>ROUNDDOWN(IF(('20년간40%'!F91+$C$426)&gt;$B89,$B89,('20년간40%'!F91+$C$426)),-1)</f>
        <v>340120</v>
      </c>
      <c r="G89" s="24">
        <f>ROUNDDOWN(IF(('20년간40%'!G91+$C$426)&gt;$B89,$B89,('20년간40%'!G91+$C$426)),-1)</f>
        <v>421780</v>
      </c>
      <c r="H89" s="24">
        <f>ROUNDDOWN(IF(('20년간40%'!H91+$C$426)&gt;$B89,$B89,('20년간40%'!H91+$C$426)),-1)</f>
        <v>503440</v>
      </c>
      <c r="I89" s="24">
        <f>ROUNDDOWN(IF(('20년간40%'!I91+$C$426)&gt;$B89,$B89,('20년간40%'!I91+$C$426)),-1)</f>
        <v>585100</v>
      </c>
      <c r="J89" s="24">
        <f>ROUNDDOWN(IF(('20년간40%'!J91+$C$426)&gt;$B89,$B89,('20년간40%'!J91+$C$426)),-1)</f>
        <v>666770</v>
      </c>
    </row>
    <row r="90" spans="1:10" ht="16.5" customHeight="1">
      <c r="A90" s="23">
        <v>84</v>
      </c>
      <c r="B90" s="24">
        <v>1100000</v>
      </c>
      <c r="C90" s="24">
        <f t="shared" si="1"/>
        <v>99000</v>
      </c>
      <c r="D90" s="24">
        <f>ROUNDDOWN(IF(('20년간40%'!D92+$C$426)&gt;$B90,$B90,('20년간40%'!D92+$C$426)),-1)</f>
        <v>177130</v>
      </c>
      <c r="E90" s="24">
        <f>ROUNDDOWN(IF(('20년간40%'!E92+$C$426)&gt;$B90,$B90,('20년간40%'!E92+$C$426)),-1)</f>
        <v>259250</v>
      </c>
      <c r="F90" s="24">
        <f>ROUNDDOWN(IF(('20년간40%'!F92+$C$426)&gt;$B90,$B90,('20년간40%'!F92+$C$426)),-1)</f>
        <v>341160</v>
      </c>
      <c r="G90" s="24">
        <f>ROUNDDOWN(IF(('20년간40%'!G92+$C$426)&gt;$B90,$B90,('20년간40%'!G92+$C$426)),-1)</f>
        <v>423070</v>
      </c>
      <c r="H90" s="24">
        <f>ROUNDDOWN(IF(('20년간40%'!H92+$C$426)&gt;$B90,$B90,('20년간40%'!H92+$C$426)),-1)</f>
        <v>504980</v>
      </c>
      <c r="I90" s="24">
        <f>ROUNDDOWN(IF(('20년간40%'!I92+$C$426)&gt;$B90,$B90,('20년간40%'!I92+$C$426)),-1)</f>
        <v>586900</v>
      </c>
      <c r="J90" s="24">
        <f>ROUNDDOWN(IF(('20년간40%'!J92+$C$426)&gt;$B90,$B90,('20년간40%'!J92+$C$426)),-1)</f>
        <v>668810</v>
      </c>
    </row>
    <row r="91" spans="1:10" ht="16.5" customHeight="1">
      <c r="A91" s="23">
        <v>85</v>
      </c>
      <c r="B91" s="24">
        <v>1110000</v>
      </c>
      <c r="C91" s="24">
        <f t="shared" si="1"/>
        <v>99900</v>
      </c>
      <c r="D91" s="24">
        <f>ROUNDDOWN(IF(('20년간40%'!D93+$C$426)&gt;$B91,$B91,('20년간40%'!D93+$C$426)),-1)</f>
        <v>177670</v>
      </c>
      <c r="E91" s="24">
        <f>ROUNDDOWN(IF(('20년간40%'!E93+$C$426)&gt;$B91,$B91,('20년간40%'!E93+$C$426)),-1)</f>
        <v>260040</v>
      </c>
      <c r="F91" s="24">
        <f>ROUNDDOWN(IF(('20년간40%'!F93+$C$426)&gt;$B91,$B91,('20년간40%'!F93+$C$426)),-1)</f>
        <v>342200</v>
      </c>
      <c r="G91" s="24">
        <f>ROUNDDOWN(IF(('20년간40%'!G93+$C$426)&gt;$B91,$B91,('20년간40%'!G93+$C$426)),-1)</f>
        <v>424360</v>
      </c>
      <c r="H91" s="24">
        <f>ROUNDDOWN(IF(('20년간40%'!H93+$C$426)&gt;$B91,$B91,('20년간40%'!H93+$C$426)),-1)</f>
        <v>506520</v>
      </c>
      <c r="I91" s="24">
        <f>ROUNDDOWN(IF(('20년간40%'!I93+$C$426)&gt;$B91,$B91,('20년간40%'!I93+$C$426)),-1)</f>
        <v>588690</v>
      </c>
      <c r="J91" s="24">
        <f>ROUNDDOWN(IF(('20년간40%'!J93+$C$426)&gt;$B91,$B91,('20년간40%'!J93+$C$426)),-1)</f>
        <v>670850</v>
      </c>
    </row>
    <row r="92" spans="1:10" ht="16.5" customHeight="1">
      <c r="A92" s="23">
        <v>86</v>
      </c>
      <c r="B92" s="24">
        <v>1120000</v>
      </c>
      <c r="C92" s="24">
        <f t="shared" si="1"/>
        <v>100800</v>
      </c>
      <c r="D92" s="24">
        <f>ROUNDDOWN(IF(('20년간40%'!D94+$C$426)&gt;$B92,$B92,('20년간40%'!D94+$C$426)),-1)</f>
        <v>178210</v>
      </c>
      <c r="E92" s="24">
        <f>ROUNDDOWN(IF(('20년간40%'!E94+$C$426)&gt;$B92,$B92,('20년간40%'!E94+$C$426)),-1)</f>
        <v>260830</v>
      </c>
      <c r="F92" s="24">
        <f>ROUNDDOWN(IF(('20년간40%'!F94+$C$426)&gt;$B92,$B92,('20년간40%'!F94+$C$426)),-1)</f>
        <v>343240</v>
      </c>
      <c r="G92" s="24">
        <f>ROUNDDOWN(IF(('20년간40%'!G94+$C$426)&gt;$B92,$B92,('20년간40%'!G94+$C$426)),-1)</f>
        <v>425650</v>
      </c>
      <c r="H92" s="24">
        <f>ROUNDDOWN(IF(('20년간40%'!H94+$C$426)&gt;$B92,$B92,('20년간40%'!H94+$C$426)),-1)</f>
        <v>508070</v>
      </c>
      <c r="I92" s="24">
        <f>ROUNDDOWN(IF(('20년간40%'!I94+$C$426)&gt;$B92,$B92,('20년간40%'!I94+$C$426)),-1)</f>
        <v>590480</v>
      </c>
      <c r="J92" s="24">
        <f>ROUNDDOWN(IF(('20년간40%'!J94+$C$426)&gt;$B92,$B92,('20년간40%'!J94+$C$426)),-1)</f>
        <v>672890</v>
      </c>
    </row>
    <row r="93" spans="1:10" ht="16.5" customHeight="1">
      <c r="A93" s="23">
        <v>87</v>
      </c>
      <c r="B93" s="24">
        <v>1130000</v>
      </c>
      <c r="C93" s="24">
        <f t="shared" si="1"/>
        <v>101700</v>
      </c>
      <c r="D93" s="24">
        <f>ROUNDDOWN(IF(('20년간40%'!D95+$C$426)&gt;$B93,$B93,('20년간40%'!D95+$C$426)),-1)</f>
        <v>178750</v>
      </c>
      <c r="E93" s="24">
        <f>ROUNDDOWN(IF(('20년간40%'!E95+$C$426)&gt;$B93,$B93,('20년간40%'!E95+$C$426)),-1)</f>
        <v>261620</v>
      </c>
      <c r="F93" s="24">
        <f>ROUNDDOWN(IF(('20년간40%'!F95+$C$426)&gt;$B93,$B93,('20년간40%'!F95+$C$426)),-1)</f>
        <v>344280</v>
      </c>
      <c r="G93" s="24">
        <f>ROUNDDOWN(IF(('20년간40%'!G95+$C$426)&gt;$B93,$B93,('20년간40%'!G95+$C$426)),-1)</f>
        <v>426940</v>
      </c>
      <c r="H93" s="24">
        <f>ROUNDDOWN(IF(('20년간40%'!H95+$C$426)&gt;$B93,$B93,('20년간40%'!H95+$C$426)),-1)</f>
        <v>509610</v>
      </c>
      <c r="I93" s="24">
        <f>ROUNDDOWN(IF(('20년간40%'!I95+$C$426)&gt;$B93,$B93,('20년간40%'!I95+$C$426)),-1)</f>
        <v>592270</v>
      </c>
      <c r="J93" s="24">
        <f>ROUNDDOWN(IF(('20년간40%'!J95+$C$426)&gt;$B93,$B93,('20년간40%'!J95+$C$426)),-1)</f>
        <v>674930</v>
      </c>
    </row>
    <row r="94" spans="1:10" ht="16.5" customHeight="1">
      <c r="A94" s="23">
        <v>88</v>
      </c>
      <c r="B94" s="24">
        <v>1140000</v>
      </c>
      <c r="C94" s="24">
        <f t="shared" si="1"/>
        <v>102600</v>
      </c>
      <c r="D94" s="24">
        <f>ROUNDDOWN(IF(('20년간40%'!D96+$C$426)&gt;$B94,$B94,('20년간40%'!D96+$C$426)),-1)</f>
        <v>179290</v>
      </c>
      <c r="E94" s="24">
        <f>ROUNDDOWN(IF(('20년간40%'!E96+$C$426)&gt;$B94,$B94,('20년간40%'!E96+$C$426)),-1)</f>
        <v>262410</v>
      </c>
      <c r="F94" s="24">
        <f>ROUNDDOWN(IF(('20년간40%'!F96+$C$426)&gt;$B94,$B94,('20년간40%'!F96+$C$426)),-1)</f>
        <v>345320</v>
      </c>
      <c r="G94" s="24">
        <f>ROUNDDOWN(IF(('20년간40%'!G96+$C$426)&gt;$B94,$B94,('20년간40%'!G96+$C$426)),-1)</f>
        <v>428240</v>
      </c>
      <c r="H94" s="24">
        <f>ROUNDDOWN(IF(('20년간40%'!H96+$C$426)&gt;$B94,$B94,('20년간40%'!H96+$C$426)),-1)</f>
        <v>511150</v>
      </c>
      <c r="I94" s="24">
        <f>ROUNDDOWN(IF(('20년간40%'!I96+$C$426)&gt;$B94,$B94,('20년간40%'!I96+$C$426)),-1)</f>
        <v>594060</v>
      </c>
      <c r="J94" s="24">
        <f>ROUNDDOWN(IF(('20년간40%'!J96+$C$426)&gt;$B94,$B94,('20년간40%'!J96+$C$426)),-1)</f>
        <v>676970</v>
      </c>
    </row>
    <row r="95" spans="1:10" ht="16.5" customHeight="1">
      <c r="A95" s="23">
        <v>89</v>
      </c>
      <c r="B95" s="24">
        <v>1150000</v>
      </c>
      <c r="C95" s="24">
        <f t="shared" si="1"/>
        <v>103500</v>
      </c>
      <c r="D95" s="24">
        <f>ROUNDDOWN(IF(('20년간40%'!D97+$C$426)&gt;$B95,$B95,('20년간40%'!D97+$C$426)),-1)</f>
        <v>179830</v>
      </c>
      <c r="E95" s="24">
        <f>ROUNDDOWN(IF(('20년간40%'!E97+$C$426)&gt;$B95,$B95,('20년간40%'!E97+$C$426)),-1)</f>
        <v>263200</v>
      </c>
      <c r="F95" s="24">
        <f>ROUNDDOWN(IF(('20년간40%'!F97+$C$426)&gt;$B95,$B95,('20년간40%'!F97+$C$426)),-1)</f>
        <v>346370</v>
      </c>
      <c r="G95" s="24">
        <f>ROUNDDOWN(IF(('20년간40%'!G97+$C$426)&gt;$B95,$B95,('20년간40%'!G97+$C$426)),-1)</f>
        <v>429530</v>
      </c>
      <c r="H95" s="24">
        <f>ROUNDDOWN(IF(('20년간40%'!H97+$C$426)&gt;$B95,$B95,('20년간40%'!H97+$C$426)),-1)</f>
        <v>512690</v>
      </c>
      <c r="I95" s="24">
        <f>ROUNDDOWN(IF(('20년간40%'!I97+$C$426)&gt;$B95,$B95,('20년간40%'!I97+$C$426)),-1)</f>
        <v>595850</v>
      </c>
      <c r="J95" s="24">
        <f>ROUNDDOWN(IF(('20년간40%'!J97+$C$426)&gt;$B95,$B95,('20년간40%'!J97+$C$426)),-1)</f>
        <v>679010</v>
      </c>
    </row>
    <row r="96" spans="1:10" ht="16.5" customHeight="1">
      <c r="A96" s="23">
        <v>90</v>
      </c>
      <c r="B96" s="24">
        <v>1160000</v>
      </c>
      <c r="C96" s="24">
        <f t="shared" si="1"/>
        <v>104400</v>
      </c>
      <c r="D96" s="24">
        <f>ROUNDDOWN(IF(('20년간40%'!D98+$C$426)&gt;$B96,$B96,('20년간40%'!D98+$C$426)),-1)</f>
        <v>180370</v>
      </c>
      <c r="E96" s="24">
        <f>ROUNDDOWN(IF(('20년간40%'!E98+$C$426)&gt;$B96,$B96,('20년간40%'!E98+$C$426)),-1)</f>
        <v>263990</v>
      </c>
      <c r="F96" s="24">
        <f>ROUNDDOWN(IF(('20년간40%'!F98+$C$426)&gt;$B96,$B96,('20년간40%'!F98+$C$426)),-1)</f>
        <v>347410</v>
      </c>
      <c r="G96" s="24">
        <f>ROUNDDOWN(IF(('20년간40%'!G98+$C$426)&gt;$B96,$B96,('20년간40%'!G98+$C$426)),-1)</f>
        <v>430820</v>
      </c>
      <c r="H96" s="24">
        <f>ROUNDDOWN(IF(('20년간40%'!H98+$C$426)&gt;$B96,$B96,('20년간40%'!H98+$C$426)),-1)</f>
        <v>514230</v>
      </c>
      <c r="I96" s="24">
        <f>ROUNDDOWN(IF(('20년간40%'!I98+$C$426)&gt;$B96,$B96,('20년간40%'!I98+$C$426)),-1)</f>
        <v>597640</v>
      </c>
      <c r="J96" s="24">
        <f>ROUNDDOWN(IF(('20년간40%'!J98+$C$426)&gt;$B96,$B96,('20년간40%'!J98+$C$426)),-1)</f>
        <v>681050</v>
      </c>
    </row>
    <row r="97" spans="1:10" ht="16.5" customHeight="1">
      <c r="A97" s="23">
        <v>91</v>
      </c>
      <c r="B97" s="24">
        <v>1170000</v>
      </c>
      <c r="C97" s="24">
        <f t="shared" si="1"/>
        <v>105300</v>
      </c>
      <c r="D97" s="24">
        <f>ROUNDDOWN(IF(('20년간40%'!D99+$C$426)&gt;$B97,$B97,('20년간40%'!D99+$C$426)),-1)</f>
        <v>180910</v>
      </c>
      <c r="E97" s="24">
        <f>ROUNDDOWN(IF(('20년간40%'!E99+$C$426)&gt;$B97,$B97,('20년간40%'!E99+$C$426)),-1)</f>
        <v>264790</v>
      </c>
      <c r="F97" s="24">
        <f>ROUNDDOWN(IF(('20년간40%'!F99+$C$426)&gt;$B97,$B97,('20년간40%'!F99+$C$426)),-1)</f>
        <v>348450</v>
      </c>
      <c r="G97" s="24">
        <f>ROUNDDOWN(IF(('20년간40%'!G99+$C$426)&gt;$B97,$B97,('20년간40%'!G99+$C$426)),-1)</f>
        <v>432110</v>
      </c>
      <c r="H97" s="24">
        <f>ROUNDDOWN(IF(('20년간40%'!H99+$C$426)&gt;$B97,$B97,('20년간40%'!H99+$C$426)),-1)</f>
        <v>515770</v>
      </c>
      <c r="I97" s="24">
        <f>ROUNDDOWN(IF(('20년간40%'!I99+$C$426)&gt;$B97,$B97,('20년간40%'!I99+$C$426)),-1)</f>
        <v>599430</v>
      </c>
      <c r="J97" s="24">
        <f>ROUNDDOWN(IF(('20년간40%'!J99+$C$426)&gt;$B97,$B97,('20년간40%'!J99+$C$426)),-1)</f>
        <v>683100</v>
      </c>
    </row>
    <row r="98" spans="1:10" ht="16.5" customHeight="1">
      <c r="A98" s="23">
        <v>92</v>
      </c>
      <c r="B98" s="24">
        <v>1180000</v>
      </c>
      <c r="C98" s="24">
        <f t="shared" si="1"/>
        <v>106200</v>
      </c>
      <c r="D98" s="24">
        <f>ROUNDDOWN(IF(('20년간40%'!D100+$C$426)&gt;$B98,$B98,('20년간40%'!D100+$C$426)),-1)</f>
        <v>181450</v>
      </c>
      <c r="E98" s="24">
        <f>ROUNDDOWN(IF(('20년간40%'!E100+$C$426)&gt;$B98,$B98,('20년간40%'!E100+$C$426)),-1)</f>
        <v>265580</v>
      </c>
      <c r="F98" s="24">
        <f>ROUNDDOWN(IF(('20년간40%'!F100+$C$426)&gt;$B98,$B98,('20년간40%'!F100+$C$426)),-1)</f>
        <v>349490</v>
      </c>
      <c r="G98" s="24">
        <f>ROUNDDOWN(IF(('20년간40%'!G100+$C$426)&gt;$B98,$B98,('20년간40%'!G100+$C$426)),-1)</f>
        <v>433400</v>
      </c>
      <c r="H98" s="24">
        <f>ROUNDDOWN(IF(('20년간40%'!H100+$C$426)&gt;$B98,$B98,('20년간40%'!H100+$C$426)),-1)</f>
        <v>517310</v>
      </c>
      <c r="I98" s="24">
        <f>ROUNDDOWN(IF(('20년간40%'!I100+$C$426)&gt;$B98,$B98,('20년간40%'!I100+$C$426)),-1)</f>
        <v>601230</v>
      </c>
      <c r="J98" s="24">
        <f>ROUNDDOWN(IF(('20년간40%'!J100+$C$426)&gt;$B98,$B98,('20년간40%'!J100+$C$426)),-1)</f>
        <v>685140</v>
      </c>
    </row>
    <row r="99" spans="1:10" ht="16.5" customHeight="1">
      <c r="A99" s="23">
        <v>93</v>
      </c>
      <c r="B99" s="24">
        <v>1190000</v>
      </c>
      <c r="C99" s="24">
        <f t="shared" si="1"/>
        <v>107100</v>
      </c>
      <c r="D99" s="24">
        <f>ROUNDDOWN(IF(('20년간40%'!D101+$C$426)&gt;$B99,$B99,('20년간40%'!D101+$C$426)),-1)</f>
        <v>182000</v>
      </c>
      <c r="E99" s="24">
        <f>ROUNDDOWN(IF(('20년간40%'!E101+$C$426)&gt;$B99,$B99,('20년간40%'!E101+$C$426)),-1)</f>
        <v>266370</v>
      </c>
      <c r="F99" s="24">
        <f>ROUNDDOWN(IF(('20년간40%'!F101+$C$426)&gt;$B99,$B99,('20년간40%'!F101+$C$426)),-1)</f>
        <v>350530</v>
      </c>
      <c r="G99" s="24">
        <f>ROUNDDOWN(IF(('20년간40%'!G101+$C$426)&gt;$B99,$B99,('20년간40%'!G101+$C$426)),-1)</f>
        <v>434690</v>
      </c>
      <c r="H99" s="24">
        <f>ROUNDDOWN(IF(('20년간40%'!H101+$C$426)&gt;$B99,$B99,('20년간40%'!H101+$C$426)),-1)</f>
        <v>518850</v>
      </c>
      <c r="I99" s="24">
        <f>ROUNDDOWN(IF(('20년간40%'!I101+$C$426)&gt;$B99,$B99,('20년간40%'!I101+$C$426)),-1)</f>
        <v>603020</v>
      </c>
      <c r="J99" s="24">
        <f>ROUNDDOWN(IF(('20년간40%'!J101+$C$426)&gt;$B99,$B99,('20년간40%'!J101+$C$426)),-1)</f>
        <v>687180</v>
      </c>
    </row>
    <row r="100" spans="1:10" ht="16.5" customHeight="1">
      <c r="A100" s="23">
        <v>94</v>
      </c>
      <c r="B100" s="24">
        <v>1200000</v>
      </c>
      <c r="C100" s="24">
        <f t="shared" si="1"/>
        <v>108000</v>
      </c>
      <c r="D100" s="24">
        <f>ROUNDDOWN(IF(('20년간40%'!D102+$C$426)&gt;$B100,$B100,('20년간40%'!D102+$C$426)),-1)</f>
        <v>182540</v>
      </c>
      <c r="E100" s="24">
        <f>ROUNDDOWN(IF(('20년간40%'!E102+$C$426)&gt;$B100,$B100,('20년간40%'!E102+$C$426)),-1)</f>
        <v>267160</v>
      </c>
      <c r="F100" s="24">
        <f>ROUNDDOWN(IF(('20년간40%'!F102+$C$426)&gt;$B100,$B100,('20년간40%'!F102+$C$426)),-1)</f>
        <v>351570</v>
      </c>
      <c r="G100" s="24">
        <f>ROUNDDOWN(IF(('20년간40%'!G102+$C$426)&gt;$B100,$B100,('20년간40%'!G102+$C$426)),-1)</f>
        <v>435980</v>
      </c>
      <c r="H100" s="24">
        <f>ROUNDDOWN(IF(('20년간40%'!H102+$C$426)&gt;$B100,$B100,('20년간40%'!H102+$C$426)),-1)</f>
        <v>520400</v>
      </c>
      <c r="I100" s="24">
        <f>ROUNDDOWN(IF(('20년간40%'!I102+$C$426)&gt;$B100,$B100,('20년간40%'!I102+$C$426)),-1)</f>
        <v>604810</v>
      </c>
      <c r="J100" s="24">
        <f>ROUNDDOWN(IF(('20년간40%'!J102+$C$426)&gt;$B100,$B100,('20년간40%'!J102+$C$426)),-1)</f>
        <v>689220</v>
      </c>
    </row>
    <row r="101" spans="1:10" ht="16.5" customHeight="1">
      <c r="A101" s="23">
        <v>95</v>
      </c>
      <c r="B101" s="24">
        <v>1210000</v>
      </c>
      <c r="C101" s="24">
        <f t="shared" si="1"/>
        <v>108900</v>
      </c>
      <c r="D101" s="24">
        <f>ROUNDDOWN(IF(('20년간40%'!D103+$C$426)&gt;$B101,$B101,('20년간40%'!D103+$C$426)),-1)</f>
        <v>183080</v>
      </c>
      <c r="E101" s="24">
        <f>ROUNDDOWN(IF(('20년간40%'!E103+$C$426)&gt;$B101,$B101,('20년간40%'!E103+$C$426)),-1)</f>
        <v>267950</v>
      </c>
      <c r="F101" s="24">
        <f>ROUNDDOWN(IF(('20년간40%'!F103+$C$426)&gt;$B101,$B101,('20년간40%'!F103+$C$426)),-1)</f>
        <v>352610</v>
      </c>
      <c r="G101" s="24">
        <f>ROUNDDOWN(IF(('20년간40%'!G103+$C$426)&gt;$B101,$B101,('20년간40%'!G103+$C$426)),-1)</f>
        <v>437270</v>
      </c>
      <c r="H101" s="24">
        <f>ROUNDDOWN(IF(('20년간40%'!H103+$C$426)&gt;$B101,$B101,('20년간40%'!H103+$C$426)),-1)</f>
        <v>521940</v>
      </c>
      <c r="I101" s="24">
        <f>ROUNDDOWN(IF(('20년간40%'!I103+$C$426)&gt;$B101,$B101,('20년간40%'!I103+$C$426)),-1)</f>
        <v>606600</v>
      </c>
      <c r="J101" s="24">
        <f>ROUNDDOWN(IF(('20년간40%'!J103+$C$426)&gt;$B101,$B101,('20년간40%'!J103+$C$426)),-1)</f>
        <v>691260</v>
      </c>
    </row>
    <row r="102" spans="1:10" ht="16.5" customHeight="1">
      <c r="A102" s="23">
        <v>96</v>
      </c>
      <c r="B102" s="24">
        <v>1220000</v>
      </c>
      <c r="C102" s="24">
        <f t="shared" si="1"/>
        <v>109800</v>
      </c>
      <c r="D102" s="24">
        <f>ROUNDDOWN(IF(('20년간40%'!D104+$C$426)&gt;$B102,$B102,('20년간40%'!D104+$C$426)),-1)</f>
        <v>183620</v>
      </c>
      <c r="E102" s="24">
        <f>ROUNDDOWN(IF(('20년간40%'!E104+$C$426)&gt;$B102,$B102,('20년간40%'!E104+$C$426)),-1)</f>
        <v>268740</v>
      </c>
      <c r="F102" s="24">
        <f>ROUNDDOWN(IF(('20년간40%'!F104+$C$426)&gt;$B102,$B102,('20년간40%'!F104+$C$426)),-1)</f>
        <v>353650</v>
      </c>
      <c r="G102" s="24">
        <f>ROUNDDOWN(IF(('20년간40%'!G104+$C$426)&gt;$B102,$B102,('20년간40%'!G104+$C$426)),-1)</f>
        <v>438570</v>
      </c>
      <c r="H102" s="24">
        <f>ROUNDDOWN(IF(('20년간40%'!H104+$C$426)&gt;$B102,$B102,('20년간40%'!H104+$C$426)),-1)</f>
        <v>523480</v>
      </c>
      <c r="I102" s="24">
        <f>ROUNDDOWN(IF(('20년간40%'!I104+$C$426)&gt;$B102,$B102,('20년간40%'!I104+$C$426)),-1)</f>
        <v>608390</v>
      </c>
      <c r="J102" s="24">
        <f>ROUNDDOWN(IF(('20년간40%'!J104+$C$426)&gt;$B102,$B102,('20년간40%'!J104+$C$426)),-1)</f>
        <v>693300</v>
      </c>
    </row>
    <row r="103" spans="1:10" ht="16.5" customHeight="1">
      <c r="A103" s="23">
        <v>97</v>
      </c>
      <c r="B103" s="24">
        <v>1230000</v>
      </c>
      <c r="C103" s="24">
        <f t="shared" si="1"/>
        <v>110700</v>
      </c>
      <c r="D103" s="24">
        <f>ROUNDDOWN(IF(('20년간40%'!D105+$C$426)&gt;$B103,$B103,('20년간40%'!D105+$C$426)),-1)</f>
        <v>184160</v>
      </c>
      <c r="E103" s="24">
        <f>ROUNDDOWN(IF(('20년간40%'!E105+$C$426)&gt;$B103,$B103,('20년간40%'!E105+$C$426)),-1)</f>
        <v>269530</v>
      </c>
      <c r="F103" s="24">
        <f>ROUNDDOWN(IF(('20년간40%'!F105+$C$426)&gt;$B103,$B103,('20년간40%'!F105+$C$426)),-1)</f>
        <v>354700</v>
      </c>
      <c r="G103" s="24">
        <f>ROUNDDOWN(IF(('20년간40%'!G105+$C$426)&gt;$B103,$B103,('20년간40%'!G105+$C$426)),-1)</f>
        <v>439860</v>
      </c>
      <c r="H103" s="24">
        <f>ROUNDDOWN(IF(('20년간40%'!H105+$C$426)&gt;$B103,$B103,('20년간40%'!H105+$C$426)),-1)</f>
        <v>525020</v>
      </c>
      <c r="I103" s="24">
        <f>ROUNDDOWN(IF(('20년간40%'!I105+$C$426)&gt;$B103,$B103,('20년간40%'!I105+$C$426)),-1)</f>
        <v>610180</v>
      </c>
      <c r="J103" s="24">
        <f>ROUNDDOWN(IF(('20년간40%'!J105+$C$426)&gt;$B103,$B103,('20년간40%'!J105+$C$426)),-1)</f>
        <v>695340</v>
      </c>
    </row>
    <row r="104" spans="1:10" ht="16.5" customHeight="1">
      <c r="A104" s="23">
        <v>98</v>
      </c>
      <c r="B104" s="24">
        <v>1240000</v>
      </c>
      <c r="C104" s="24">
        <f t="shared" si="1"/>
        <v>111600</v>
      </c>
      <c r="D104" s="24">
        <f>ROUNDDOWN(IF(('20년간40%'!D106+$C$426)&gt;$B104,$B104,('20년간40%'!D106+$C$426)),-1)</f>
        <v>184700</v>
      </c>
      <c r="E104" s="24">
        <f>ROUNDDOWN(IF(('20년간40%'!E106+$C$426)&gt;$B104,$B104,('20년간40%'!E106+$C$426)),-1)</f>
        <v>270320</v>
      </c>
      <c r="F104" s="24">
        <f>ROUNDDOWN(IF(('20년간40%'!F106+$C$426)&gt;$B104,$B104,('20년간40%'!F106+$C$426)),-1)</f>
        <v>355740</v>
      </c>
      <c r="G104" s="24">
        <f>ROUNDDOWN(IF(('20년간40%'!G106+$C$426)&gt;$B104,$B104,('20년간40%'!G106+$C$426)),-1)</f>
        <v>441150</v>
      </c>
      <c r="H104" s="24">
        <f>ROUNDDOWN(IF(('20년간40%'!H106+$C$426)&gt;$B104,$B104,('20년간40%'!H106+$C$426)),-1)</f>
        <v>526560</v>
      </c>
      <c r="I104" s="24">
        <f>ROUNDDOWN(IF(('20년간40%'!I106+$C$426)&gt;$B104,$B104,('20년간40%'!I106+$C$426)),-1)</f>
        <v>611970</v>
      </c>
      <c r="J104" s="24">
        <f>ROUNDDOWN(IF(('20년간40%'!J106+$C$426)&gt;$B104,$B104,('20년간40%'!J106+$C$426)),-1)</f>
        <v>697380</v>
      </c>
    </row>
    <row r="105" spans="1:10" ht="16.5" customHeight="1">
      <c r="A105" s="23">
        <v>99</v>
      </c>
      <c r="B105" s="24">
        <v>1250000</v>
      </c>
      <c r="C105" s="24">
        <f t="shared" si="1"/>
        <v>112500</v>
      </c>
      <c r="D105" s="24">
        <f>ROUNDDOWN(IF(('20년간40%'!D107+$C$426)&gt;$B105,$B105,('20년간40%'!D107+$C$426)),-1)</f>
        <v>185240</v>
      </c>
      <c r="E105" s="24">
        <f>ROUNDDOWN(IF(('20년간40%'!E107+$C$426)&gt;$B105,$B105,('20년간40%'!E107+$C$426)),-1)</f>
        <v>271120</v>
      </c>
      <c r="F105" s="24">
        <f>ROUNDDOWN(IF(('20년간40%'!F107+$C$426)&gt;$B105,$B105,('20년간40%'!F107+$C$426)),-1)</f>
        <v>356780</v>
      </c>
      <c r="G105" s="24">
        <f>ROUNDDOWN(IF(('20년간40%'!G107+$C$426)&gt;$B105,$B105,('20년간40%'!G107+$C$426)),-1)</f>
        <v>442440</v>
      </c>
      <c r="H105" s="24">
        <f>ROUNDDOWN(IF(('20년간40%'!H107+$C$426)&gt;$B105,$B105,('20년간40%'!H107+$C$426)),-1)</f>
        <v>528100</v>
      </c>
      <c r="I105" s="24">
        <f>ROUNDDOWN(IF(('20년간40%'!I107+$C$426)&gt;$B105,$B105,('20년간40%'!I107+$C$426)),-1)</f>
        <v>613760</v>
      </c>
      <c r="J105" s="24">
        <f>ROUNDDOWN(IF(('20년간40%'!J107+$C$426)&gt;$B105,$B105,('20년간40%'!J107+$C$426)),-1)</f>
        <v>699430</v>
      </c>
    </row>
    <row r="106" spans="1:10" ht="16.5" customHeight="1">
      <c r="A106" s="23">
        <v>100</v>
      </c>
      <c r="B106" s="24">
        <v>1260000</v>
      </c>
      <c r="C106" s="24">
        <f t="shared" si="1"/>
        <v>113400</v>
      </c>
      <c r="D106" s="24">
        <f>ROUNDDOWN(IF(('20년간40%'!D108+$C$426)&gt;$B106,$B106,('20년간40%'!D108+$C$426)),-1)</f>
        <v>185780</v>
      </c>
      <c r="E106" s="24">
        <f>ROUNDDOWN(IF(('20년간40%'!E108+$C$426)&gt;$B106,$B106,('20년간40%'!E108+$C$426)),-1)</f>
        <v>271910</v>
      </c>
      <c r="F106" s="24">
        <f>ROUNDDOWN(IF(('20년간40%'!F108+$C$426)&gt;$B106,$B106,('20년간40%'!F108+$C$426)),-1)</f>
        <v>357820</v>
      </c>
      <c r="G106" s="24">
        <f>ROUNDDOWN(IF(('20년간40%'!G108+$C$426)&gt;$B106,$B106,('20년간40%'!G108+$C$426)),-1)</f>
        <v>443730</v>
      </c>
      <c r="H106" s="24">
        <f>ROUNDDOWN(IF(('20년간40%'!H108+$C$426)&gt;$B106,$B106,('20년간40%'!H108+$C$426)),-1)</f>
        <v>529640</v>
      </c>
      <c r="I106" s="24">
        <f>ROUNDDOWN(IF(('20년간40%'!I108+$C$426)&gt;$B106,$B106,('20년간40%'!I108+$C$426)),-1)</f>
        <v>615560</v>
      </c>
      <c r="J106" s="24">
        <f>ROUNDDOWN(IF(('20년간40%'!J108+$C$426)&gt;$B106,$B106,('20년간40%'!J108+$C$426)),-1)</f>
        <v>701470</v>
      </c>
    </row>
    <row r="107" spans="1:10" ht="16.5" customHeight="1">
      <c r="A107" s="23">
        <v>101</v>
      </c>
      <c r="B107" s="24">
        <v>1270000</v>
      </c>
      <c r="C107" s="24">
        <f t="shared" si="1"/>
        <v>114300</v>
      </c>
      <c r="D107" s="24">
        <f>ROUNDDOWN(IF(('20년간40%'!D109+$C$426)&gt;$B107,$B107,('20년간40%'!D109+$C$426)),-1)</f>
        <v>186320</v>
      </c>
      <c r="E107" s="24">
        <f>ROUNDDOWN(IF(('20년간40%'!E109+$C$426)&gt;$B107,$B107,('20년간40%'!E109+$C$426)),-1)</f>
        <v>272700</v>
      </c>
      <c r="F107" s="24">
        <f>ROUNDDOWN(IF(('20년간40%'!F109+$C$426)&gt;$B107,$B107,('20년간40%'!F109+$C$426)),-1)</f>
        <v>358860</v>
      </c>
      <c r="G107" s="24">
        <f>ROUNDDOWN(IF(('20년간40%'!G109+$C$426)&gt;$B107,$B107,('20년간40%'!G109+$C$426)),-1)</f>
        <v>445020</v>
      </c>
      <c r="H107" s="24">
        <f>ROUNDDOWN(IF(('20년간40%'!H109+$C$426)&gt;$B107,$B107,('20년간40%'!H109+$C$426)),-1)</f>
        <v>531180</v>
      </c>
      <c r="I107" s="24">
        <f>ROUNDDOWN(IF(('20년간40%'!I109+$C$426)&gt;$B107,$B107,('20년간40%'!I109+$C$426)),-1)</f>
        <v>617350</v>
      </c>
      <c r="J107" s="24">
        <f>ROUNDDOWN(IF(('20년간40%'!J109+$C$426)&gt;$B107,$B107,('20년간40%'!J109+$C$426)),-1)</f>
        <v>703510</v>
      </c>
    </row>
    <row r="108" spans="1:10" ht="16.5" customHeight="1">
      <c r="A108" s="23">
        <v>102</v>
      </c>
      <c r="B108" s="24">
        <v>1280000</v>
      </c>
      <c r="C108" s="24">
        <f t="shared" si="1"/>
        <v>115200</v>
      </c>
      <c r="D108" s="24">
        <f>ROUNDDOWN(IF(('20년간40%'!D110+$C$426)&gt;$B108,$B108,('20년간40%'!D110+$C$426)),-1)</f>
        <v>186860</v>
      </c>
      <c r="E108" s="24">
        <f>ROUNDDOWN(IF(('20년간40%'!E110+$C$426)&gt;$B108,$B108,('20년간40%'!E110+$C$426)),-1)</f>
        <v>273490</v>
      </c>
      <c r="F108" s="24">
        <f>ROUNDDOWN(IF(('20년간40%'!F110+$C$426)&gt;$B108,$B108,('20년간40%'!F110+$C$426)),-1)</f>
        <v>359900</v>
      </c>
      <c r="G108" s="24">
        <f>ROUNDDOWN(IF(('20년간40%'!G110+$C$426)&gt;$B108,$B108,('20년간40%'!G110+$C$426)),-1)</f>
        <v>446310</v>
      </c>
      <c r="H108" s="24">
        <f>ROUNDDOWN(IF(('20년간40%'!H110+$C$426)&gt;$B108,$B108,('20년간40%'!H110+$C$426)),-1)</f>
        <v>532730</v>
      </c>
      <c r="I108" s="24">
        <f>ROUNDDOWN(IF(('20년간40%'!I110+$C$426)&gt;$B108,$B108,('20년간40%'!I110+$C$426)),-1)</f>
        <v>619140</v>
      </c>
      <c r="J108" s="24">
        <f>ROUNDDOWN(IF(('20년간40%'!J110+$C$426)&gt;$B108,$B108,('20년간40%'!J110+$C$426)),-1)</f>
        <v>705550</v>
      </c>
    </row>
    <row r="109" spans="1:10" ht="16.5" customHeight="1">
      <c r="A109" s="23">
        <v>103</v>
      </c>
      <c r="B109" s="24">
        <v>1290000</v>
      </c>
      <c r="C109" s="24">
        <f t="shared" si="1"/>
        <v>116100</v>
      </c>
      <c r="D109" s="24">
        <f>ROUNDDOWN(IF(('20년간40%'!D111+$C$426)&gt;$B109,$B109,('20년간40%'!D111+$C$426)),-1)</f>
        <v>187400</v>
      </c>
      <c r="E109" s="24">
        <f>ROUNDDOWN(IF(('20년간40%'!E111+$C$426)&gt;$B109,$B109,('20년간40%'!E111+$C$426)),-1)</f>
        <v>274280</v>
      </c>
      <c r="F109" s="24">
        <f>ROUNDDOWN(IF(('20년간40%'!F111+$C$426)&gt;$B109,$B109,('20년간40%'!F111+$C$426)),-1)</f>
        <v>360940</v>
      </c>
      <c r="G109" s="24">
        <f>ROUNDDOWN(IF(('20년간40%'!G111+$C$426)&gt;$B109,$B109,('20년간40%'!G111+$C$426)),-1)</f>
        <v>447600</v>
      </c>
      <c r="H109" s="24">
        <f>ROUNDDOWN(IF(('20년간40%'!H111+$C$426)&gt;$B109,$B109,('20년간40%'!H111+$C$426)),-1)</f>
        <v>534270</v>
      </c>
      <c r="I109" s="24">
        <f>ROUNDDOWN(IF(('20년간40%'!I111+$C$426)&gt;$B109,$B109,('20년간40%'!I111+$C$426)),-1)</f>
        <v>620930</v>
      </c>
      <c r="J109" s="24">
        <f>ROUNDDOWN(IF(('20년간40%'!J111+$C$426)&gt;$B109,$B109,('20년간40%'!J111+$C$426)),-1)</f>
        <v>707590</v>
      </c>
    </row>
    <row r="110" spans="1:10" ht="16.5" customHeight="1">
      <c r="A110" s="23">
        <v>104</v>
      </c>
      <c r="B110" s="24">
        <v>1300000</v>
      </c>
      <c r="C110" s="24">
        <f t="shared" si="1"/>
        <v>117000</v>
      </c>
      <c r="D110" s="24">
        <f>ROUNDDOWN(IF(('20년간40%'!D112+$C$426)&gt;$B110,$B110,('20년간40%'!D112+$C$426)),-1)</f>
        <v>187940</v>
      </c>
      <c r="E110" s="24">
        <f>ROUNDDOWN(IF(('20년간40%'!E112+$C$426)&gt;$B110,$B110,('20년간40%'!E112+$C$426)),-1)</f>
        <v>275070</v>
      </c>
      <c r="F110" s="24">
        <f>ROUNDDOWN(IF(('20년간40%'!F112+$C$426)&gt;$B110,$B110,('20년간40%'!F112+$C$426)),-1)</f>
        <v>361980</v>
      </c>
      <c r="G110" s="24">
        <f>ROUNDDOWN(IF(('20년간40%'!G112+$C$426)&gt;$B110,$B110,('20년간40%'!G112+$C$426)),-1)</f>
        <v>448900</v>
      </c>
      <c r="H110" s="24">
        <f>ROUNDDOWN(IF(('20년간40%'!H112+$C$426)&gt;$B110,$B110,('20년간40%'!H112+$C$426)),-1)</f>
        <v>535810</v>
      </c>
      <c r="I110" s="24">
        <f>ROUNDDOWN(IF(('20년간40%'!I112+$C$426)&gt;$B110,$B110,('20년간40%'!I112+$C$426)),-1)</f>
        <v>622720</v>
      </c>
      <c r="J110" s="24">
        <f>ROUNDDOWN(IF(('20년간40%'!J112+$C$426)&gt;$B110,$B110,('20년간40%'!J112+$C$426)),-1)</f>
        <v>709630</v>
      </c>
    </row>
    <row r="111" spans="1:10" ht="16.5" customHeight="1">
      <c r="A111" s="23">
        <v>105</v>
      </c>
      <c r="B111" s="24">
        <v>1310000</v>
      </c>
      <c r="C111" s="24">
        <f t="shared" si="1"/>
        <v>117900</v>
      </c>
      <c r="D111" s="24">
        <f>ROUNDDOWN(IF(('20년간40%'!D113+$C$426)&gt;$B111,$B111,('20년간40%'!D113+$C$426)),-1)</f>
        <v>188480</v>
      </c>
      <c r="E111" s="24">
        <f>ROUNDDOWN(IF(('20년간40%'!E113+$C$426)&gt;$B111,$B111,('20년간40%'!E113+$C$426)),-1)</f>
        <v>275860</v>
      </c>
      <c r="F111" s="24">
        <f>ROUNDDOWN(IF(('20년간40%'!F113+$C$426)&gt;$B111,$B111,('20년간40%'!F113+$C$426)),-1)</f>
        <v>363030</v>
      </c>
      <c r="G111" s="24">
        <f>ROUNDDOWN(IF(('20년간40%'!G113+$C$426)&gt;$B111,$B111,('20년간40%'!G113+$C$426)),-1)</f>
        <v>450190</v>
      </c>
      <c r="H111" s="24">
        <f>ROUNDDOWN(IF(('20년간40%'!H113+$C$426)&gt;$B111,$B111,('20년간40%'!H113+$C$426)),-1)</f>
        <v>537350</v>
      </c>
      <c r="I111" s="24">
        <f>ROUNDDOWN(IF(('20년간40%'!I113+$C$426)&gt;$B111,$B111,('20년간40%'!I113+$C$426)),-1)</f>
        <v>624510</v>
      </c>
      <c r="J111" s="24">
        <f>ROUNDDOWN(IF(('20년간40%'!J113+$C$426)&gt;$B111,$B111,('20년간40%'!J113+$C$426)),-1)</f>
        <v>711670</v>
      </c>
    </row>
    <row r="112" spans="1:10" ht="16.5" customHeight="1">
      <c r="A112" s="23">
        <v>106</v>
      </c>
      <c r="B112" s="24">
        <v>1320000</v>
      </c>
      <c r="C112" s="24">
        <f t="shared" si="1"/>
        <v>118800</v>
      </c>
      <c r="D112" s="24">
        <f>ROUNDDOWN(IF(('20년간40%'!D114+$C$426)&gt;$B112,$B112,('20년간40%'!D114+$C$426)),-1)</f>
        <v>189020</v>
      </c>
      <c r="E112" s="24">
        <f>ROUNDDOWN(IF(('20년간40%'!E114+$C$426)&gt;$B112,$B112,('20년간40%'!E114+$C$426)),-1)</f>
        <v>276650</v>
      </c>
      <c r="F112" s="24">
        <f>ROUNDDOWN(IF(('20년간40%'!F114+$C$426)&gt;$B112,$B112,('20년간40%'!F114+$C$426)),-1)</f>
        <v>364070</v>
      </c>
      <c r="G112" s="24">
        <f>ROUNDDOWN(IF(('20년간40%'!G114+$C$426)&gt;$B112,$B112,('20년간40%'!G114+$C$426)),-1)</f>
        <v>451480</v>
      </c>
      <c r="H112" s="24">
        <f>ROUNDDOWN(IF(('20년간40%'!H114+$C$426)&gt;$B112,$B112,('20년간40%'!H114+$C$426)),-1)</f>
        <v>538890</v>
      </c>
      <c r="I112" s="24">
        <f>ROUNDDOWN(IF(('20년간40%'!I114+$C$426)&gt;$B112,$B112,('20년간40%'!I114+$C$426)),-1)</f>
        <v>626300</v>
      </c>
      <c r="J112" s="24">
        <f>ROUNDDOWN(IF(('20년간40%'!J114+$C$426)&gt;$B112,$B112,('20년간40%'!J114+$C$426)),-1)</f>
        <v>713710</v>
      </c>
    </row>
    <row r="113" spans="1:10" ht="16.5" customHeight="1">
      <c r="A113" s="23">
        <v>107</v>
      </c>
      <c r="B113" s="24">
        <v>1330000</v>
      </c>
      <c r="C113" s="24">
        <f t="shared" si="1"/>
        <v>119700</v>
      </c>
      <c r="D113" s="24">
        <f>ROUNDDOWN(IF(('20년간40%'!D115+$C$426)&gt;$B113,$B113,('20년간40%'!D115+$C$426)),-1)</f>
        <v>189560</v>
      </c>
      <c r="E113" s="24">
        <f>ROUNDDOWN(IF(('20년간40%'!E115+$C$426)&gt;$B113,$B113,('20년간40%'!E115+$C$426)),-1)</f>
        <v>277450</v>
      </c>
      <c r="F113" s="24">
        <f>ROUNDDOWN(IF(('20년간40%'!F115+$C$426)&gt;$B113,$B113,('20년간40%'!F115+$C$426)),-1)</f>
        <v>365110</v>
      </c>
      <c r="G113" s="24">
        <f>ROUNDDOWN(IF(('20년간40%'!G115+$C$426)&gt;$B113,$B113,('20년간40%'!G115+$C$426)),-1)</f>
        <v>452770</v>
      </c>
      <c r="H113" s="24">
        <f>ROUNDDOWN(IF(('20년간40%'!H115+$C$426)&gt;$B113,$B113,('20년간40%'!H115+$C$426)),-1)</f>
        <v>540430</v>
      </c>
      <c r="I113" s="24">
        <f>ROUNDDOWN(IF(('20년간40%'!I115+$C$426)&gt;$B113,$B113,('20년간40%'!I115+$C$426)),-1)</f>
        <v>628090</v>
      </c>
      <c r="J113" s="24">
        <f>ROUNDDOWN(IF(('20년간40%'!J115+$C$426)&gt;$B113,$B113,('20년간40%'!J115+$C$426)),-1)</f>
        <v>715760</v>
      </c>
    </row>
    <row r="114" spans="1:10" ht="16.5" customHeight="1">
      <c r="A114" s="23">
        <v>108</v>
      </c>
      <c r="B114" s="24">
        <v>1340000</v>
      </c>
      <c r="C114" s="24">
        <f t="shared" si="1"/>
        <v>120600</v>
      </c>
      <c r="D114" s="24">
        <f>ROUNDDOWN(IF(('20년간40%'!D116+$C$426)&gt;$B114,$B114,('20년간40%'!D116+$C$426)),-1)</f>
        <v>190100</v>
      </c>
      <c r="E114" s="24">
        <f>ROUNDDOWN(IF(('20년간40%'!E116+$C$426)&gt;$B114,$B114,('20년간40%'!E116+$C$426)),-1)</f>
        <v>278240</v>
      </c>
      <c r="F114" s="24">
        <f>ROUNDDOWN(IF(('20년간40%'!F116+$C$426)&gt;$B114,$B114,('20년간40%'!F116+$C$426)),-1)</f>
        <v>366150</v>
      </c>
      <c r="G114" s="24">
        <f>ROUNDDOWN(IF(('20년간40%'!G116+$C$426)&gt;$B114,$B114,('20년간40%'!G116+$C$426)),-1)</f>
        <v>454060</v>
      </c>
      <c r="H114" s="24">
        <f>ROUNDDOWN(IF(('20년간40%'!H116+$C$426)&gt;$B114,$B114,('20년간40%'!H116+$C$426)),-1)</f>
        <v>541970</v>
      </c>
      <c r="I114" s="24">
        <f>ROUNDDOWN(IF(('20년간40%'!I116+$C$426)&gt;$B114,$B114,('20년간40%'!I116+$C$426)),-1)</f>
        <v>629890</v>
      </c>
      <c r="J114" s="24">
        <f>ROUNDDOWN(IF(('20년간40%'!J116+$C$426)&gt;$B114,$B114,('20년간40%'!J116+$C$426)),-1)</f>
        <v>717800</v>
      </c>
    </row>
    <row r="115" spans="1:10" ht="16.5" customHeight="1">
      <c r="A115" s="23">
        <v>109</v>
      </c>
      <c r="B115" s="24">
        <v>1350000</v>
      </c>
      <c r="C115" s="24">
        <f t="shared" si="1"/>
        <v>121500</v>
      </c>
      <c r="D115" s="24">
        <f>ROUNDDOWN(IF(('20년간40%'!D117+$C$426)&gt;$B115,$B115,('20년간40%'!D117+$C$426)),-1)</f>
        <v>190650</v>
      </c>
      <c r="E115" s="24">
        <f>ROUNDDOWN(IF(('20년간40%'!E117+$C$426)&gt;$B115,$B115,('20년간40%'!E117+$C$426)),-1)</f>
        <v>279030</v>
      </c>
      <c r="F115" s="24">
        <f>ROUNDDOWN(IF(('20년간40%'!F117+$C$426)&gt;$B115,$B115,('20년간40%'!F117+$C$426)),-1)</f>
        <v>367190</v>
      </c>
      <c r="G115" s="24">
        <f>ROUNDDOWN(IF(('20년간40%'!G117+$C$426)&gt;$B115,$B115,('20년간40%'!G117+$C$426)),-1)</f>
        <v>455350</v>
      </c>
      <c r="H115" s="24">
        <f>ROUNDDOWN(IF(('20년간40%'!H117+$C$426)&gt;$B115,$B115,('20년간40%'!H117+$C$426)),-1)</f>
        <v>543510</v>
      </c>
      <c r="I115" s="24">
        <f>ROUNDDOWN(IF(('20년간40%'!I117+$C$426)&gt;$B115,$B115,('20년간40%'!I117+$C$426)),-1)</f>
        <v>631680</v>
      </c>
      <c r="J115" s="24">
        <f>ROUNDDOWN(IF(('20년간40%'!J117+$C$426)&gt;$B115,$B115,('20년간40%'!J117+$C$426)),-1)</f>
        <v>719840</v>
      </c>
    </row>
    <row r="116" spans="1:10" ht="16.5" customHeight="1">
      <c r="A116" s="23">
        <v>110</v>
      </c>
      <c r="B116" s="24">
        <v>1360000</v>
      </c>
      <c r="C116" s="24">
        <f t="shared" si="1"/>
        <v>122400</v>
      </c>
      <c r="D116" s="24">
        <f>ROUNDDOWN(IF(('20년간40%'!D118+$C$426)&gt;$B116,$B116,('20년간40%'!D118+$C$426)),-1)</f>
        <v>191190</v>
      </c>
      <c r="E116" s="24">
        <f>ROUNDDOWN(IF(('20년간40%'!E118+$C$426)&gt;$B116,$B116,('20년간40%'!E118+$C$426)),-1)</f>
        <v>279820</v>
      </c>
      <c r="F116" s="24">
        <f>ROUNDDOWN(IF(('20년간40%'!F118+$C$426)&gt;$B116,$B116,('20년간40%'!F118+$C$426)),-1)</f>
        <v>368230</v>
      </c>
      <c r="G116" s="24">
        <f>ROUNDDOWN(IF(('20년간40%'!G118+$C$426)&gt;$B116,$B116,('20년간40%'!G118+$C$426)),-1)</f>
        <v>456640</v>
      </c>
      <c r="H116" s="24">
        <f>ROUNDDOWN(IF(('20년간40%'!H118+$C$426)&gt;$B116,$B116,('20년간40%'!H118+$C$426)),-1)</f>
        <v>545060</v>
      </c>
      <c r="I116" s="24">
        <f>ROUNDDOWN(IF(('20년간40%'!I118+$C$426)&gt;$B116,$B116,('20년간40%'!I118+$C$426)),-1)</f>
        <v>633470</v>
      </c>
      <c r="J116" s="24">
        <f>ROUNDDOWN(IF(('20년간40%'!J118+$C$426)&gt;$B116,$B116,('20년간40%'!J118+$C$426)),-1)</f>
        <v>721880</v>
      </c>
    </row>
    <row r="117" spans="1:10" ht="16.5" customHeight="1">
      <c r="A117" s="23">
        <v>111</v>
      </c>
      <c r="B117" s="24">
        <v>1370000</v>
      </c>
      <c r="C117" s="24">
        <f t="shared" si="1"/>
        <v>123300</v>
      </c>
      <c r="D117" s="24">
        <f>ROUNDDOWN(IF(('20년간40%'!D119+$C$426)&gt;$B117,$B117,('20년간40%'!D119+$C$426)),-1)</f>
        <v>191730</v>
      </c>
      <c r="E117" s="24">
        <f>ROUNDDOWN(IF(('20년간40%'!E119+$C$426)&gt;$B117,$B117,('20년간40%'!E119+$C$426)),-1)</f>
        <v>280610</v>
      </c>
      <c r="F117" s="24">
        <f>ROUNDDOWN(IF(('20년간40%'!F119+$C$426)&gt;$B117,$B117,('20년간40%'!F119+$C$426)),-1)</f>
        <v>369270</v>
      </c>
      <c r="G117" s="24">
        <f>ROUNDDOWN(IF(('20년간40%'!G119+$C$426)&gt;$B117,$B117,('20년간40%'!G119+$C$426)),-1)</f>
        <v>457930</v>
      </c>
      <c r="H117" s="24">
        <f>ROUNDDOWN(IF(('20년간40%'!H119+$C$426)&gt;$B117,$B117,('20년간40%'!H119+$C$426)),-1)</f>
        <v>546600</v>
      </c>
      <c r="I117" s="24">
        <f>ROUNDDOWN(IF(('20년간40%'!I119+$C$426)&gt;$B117,$B117,('20년간40%'!I119+$C$426)),-1)</f>
        <v>635260</v>
      </c>
      <c r="J117" s="24">
        <f>ROUNDDOWN(IF(('20년간40%'!J119+$C$426)&gt;$B117,$B117,('20년간40%'!J119+$C$426)),-1)</f>
        <v>723920</v>
      </c>
    </row>
    <row r="118" spans="1:10" ht="16.5" customHeight="1">
      <c r="A118" s="23">
        <v>112</v>
      </c>
      <c r="B118" s="24">
        <v>1380000</v>
      </c>
      <c r="C118" s="24">
        <f t="shared" si="1"/>
        <v>124200</v>
      </c>
      <c r="D118" s="24">
        <f>ROUNDDOWN(IF(('20년간40%'!D120+$C$426)&gt;$B118,$B118,('20년간40%'!D120+$C$426)),-1)</f>
        <v>192270</v>
      </c>
      <c r="E118" s="24">
        <f>ROUNDDOWN(IF(('20년간40%'!E120+$C$426)&gt;$B118,$B118,('20년간40%'!E120+$C$426)),-1)</f>
        <v>281400</v>
      </c>
      <c r="F118" s="24">
        <f>ROUNDDOWN(IF(('20년간40%'!F120+$C$426)&gt;$B118,$B118,('20년간40%'!F120+$C$426)),-1)</f>
        <v>370310</v>
      </c>
      <c r="G118" s="24">
        <f>ROUNDDOWN(IF(('20년간40%'!G120+$C$426)&gt;$B118,$B118,('20년간40%'!G120+$C$426)),-1)</f>
        <v>459230</v>
      </c>
      <c r="H118" s="24">
        <f>ROUNDDOWN(IF(('20년간40%'!H120+$C$426)&gt;$B118,$B118,('20년간40%'!H120+$C$426)),-1)</f>
        <v>548140</v>
      </c>
      <c r="I118" s="24">
        <f>ROUNDDOWN(IF(('20년간40%'!I120+$C$426)&gt;$B118,$B118,('20년간40%'!I120+$C$426)),-1)</f>
        <v>637050</v>
      </c>
      <c r="J118" s="24">
        <f>ROUNDDOWN(IF(('20년간40%'!J120+$C$426)&gt;$B118,$B118,('20년간40%'!J120+$C$426)),-1)</f>
        <v>725960</v>
      </c>
    </row>
    <row r="119" spans="1:10" ht="16.5" customHeight="1">
      <c r="A119" s="23">
        <v>113</v>
      </c>
      <c r="B119" s="24">
        <v>1390000</v>
      </c>
      <c r="C119" s="24">
        <f t="shared" si="1"/>
        <v>125100</v>
      </c>
      <c r="D119" s="24">
        <f>ROUNDDOWN(IF(('20년간40%'!D121+$C$426)&gt;$B119,$B119,('20년간40%'!D121+$C$426)),-1)</f>
        <v>192810</v>
      </c>
      <c r="E119" s="24">
        <f>ROUNDDOWN(IF(('20년간40%'!E121+$C$426)&gt;$B119,$B119,('20년간40%'!E121+$C$426)),-1)</f>
        <v>282190</v>
      </c>
      <c r="F119" s="24">
        <f>ROUNDDOWN(IF(('20년간40%'!F121+$C$426)&gt;$B119,$B119,('20년간40%'!F121+$C$426)),-1)</f>
        <v>371360</v>
      </c>
      <c r="G119" s="24">
        <f>ROUNDDOWN(IF(('20년간40%'!G121+$C$426)&gt;$B119,$B119,('20년간40%'!G121+$C$426)),-1)</f>
        <v>460520</v>
      </c>
      <c r="H119" s="24">
        <f>ROUNDDOWN(IF(('20년간40%'!H121+$C$426)&gt;$B119,$B119,('20년간40%'!H121+$C$426)),-1)</f>
        <v>549680</v>
      </c>
      <c r="I119" s="24">
        <f>ROUNDDOWN(IF(('20년간40%'!I121+$C$426)&gt;$B119,$B119,('20년간40%'!I121+$C$426)),-1)</f>
        <v>638840</v>
      </c>
      <c r="J119" s="24">
        <f>ROUNDDOWN(IF(('20년간40%'!J121+$C$426)&gt;$B119,$B119,('20년간40%'!J121+$C$426)),-1)</f>
        <v>728000</v>
      </c>
    </row>
    <row r="120" spans="1:10" ht="16.5" customHeight="1">
      <c r="A120" s="23">
        <v>114</v>
      </c>
      <c r="B120" s="24">
        <v>1400000</v>
      </c>
      <c r="C120" s="24">
        <f t="shared" si="1"/>
        <v>126000</v>
      </c>
      <c r="D120" s="24">
        <f>ROUNDDOWN(IF(('20년간40%'!D122+$C$426)&gt;$B120,$B120,('20년간40%'!D122+$C$426)),-1)</f>
        <v>193350</v>
      </c>
      <c r="E120" s="24">
        <f>ROUNDDOWN(IF(('20년간40%'!E122+$C$426)&gt;$B120,$B120,('20년간40%'!E122+$C$426)),-1)</f>
        <v>282980</v>
      </c>
      <c r="F120" s="24">
        <f>ROUNDDOWN(IF(('20년간40%'!F122+$C$426)&gt;$B120,$B120,('20년간40%'!F122+$C$426)),-1)</f>
        <v>372400</v>
      </c>
      <c r="G120" s="24">
        <f>ROUNDDOWN(IF(('20년간40%'!G122+$C$426)&gt;$B120,$B120,('20년간40%'!G122+$C$426)),-1)</f>
        <v>461810</v>
      </c>
      <c r="H120" s="24">
        <f>ROUNDDOWN(IF(('20년간40%'!H122+$C$426)&gt;$B120,$B120,('20년간40%'!H122+$C$426)),-1)</f>
        <v>551220</v>
      </c>
      <c r="I120" s="24">
        <f>ROUNDDOWN(IF(('20년간40%'!I122+$C$426)&gt;$B120,$B120,('20년간40%'!I122+$C$426)),-1)</f>
        <v>640630</v>
      </c>
      <c r="J120" s="24">
        <f>ROUNDDOWN(IF(('20년간40%'!J122+$C$426)&gt;$B120,$B120,('20년간40%'!J122+$C$426)),-1)</f>
        <v>730040</v>
      </c>
    </row>
    <row r="121" spans="1:10" ht="16.5" customHeight="1">
      <c r="A121" s="23">
        <v>115</v>
      </c>
      <c r="B121" s="24">
        <v>1410000</v>
      </c>
      <c r="C121" s="24">
        <f t="shared" si="1"/>
        <v>126900</v>
      </c>
      <c r="D121" s="24">
        <f>ROUNDDOWN(IF(('20년간40%'!D123+$C$426)&gt;$B121,$B121,('20년간40%'!D123+$C$426)),-1)</f>
        <v>193890</v>
      </c>
      <c r="E121" s="24">
        <f>ROUNDDOWN(IF(('20년간40%'!E123+$C$426)&gt;$B121,$B121,('20년간40%'!E123+$C$426)),-1)</f>
        <v>283780</v>
      </c>
      <c r="F121" s="24">
        <f>ROUNDDOWN(IF(('20년간40%'!F123+$C$426)&gt;$B121,$B121,('20년간40%'!F123+$C$426)),-1)</f>
        <v>373440</v>
      </c>
      <c r="G121" s="24">
        <f>ROUNDDOWN(IF(('20년간40%'!G123+$C$426)&gt;$B121,$B121,('20년간40%'!G123+$C$426)),-1)</f>
        <v>463100</v>
      </c>
      <c r="H121" s="24">
        <f>ROUNDDOWN(IF(('20년간40%'!H123+$C$426)&gt;$B121,$B121,('20년간40%'!H123+$C$426)),-1)</f>
        <v>552760</v>
      </c>
      <c r="I121" s="24">
        <f>ROUNDDOWN(IF(('20년간40%'!I123+$C$426)&gt;$B121,$B121,('20년간40%'!I123+$C$426)),-1)</f>
        <v>642420</v>
      </c>
      <c r="J121" s="24">
        <f>ROUNDDOWN(IF(('20년간40%'!J123+$C$426)&gt;$B121,$B121,('20년간40%'!J123+$C$426)),-1)</f>
        <v>732090</v>
      </c>
    </row>
    <row r="122" spans="1:10" ht="16.5" customHeight="1">
      <c r="A122" s="23">
        <v>116</v>
      </c>
      <c r="B122" s="24">
        <v>1420000</v>
      </c>
      <c r="C122" s="24">
        <f t="shared" si="1"/>
        <v>127800</v>
      </c>
      <c r="D122" s="24">
        <f>ROUNDDOWN(IF(('20년간40%'!D124+$C$426)&gt;$B122,$B122,('20년간40%'!D124+$C$426)),-1)</f>
        <v>194430</v>
      </c>
      <c r="E122" s="24">
        <f>ROUNDDOWN(IF(('20년간40%'!E124+$C$426)&gt;$B122,$B122,('20년간40%'!E124+$C$426)),-1)</f>
        <v>284570</v>
      </c>
      <c r="F122" s="24">
        <f>ROUNDDOWN(IF(('20년간40%'!F124+$C$426)&gt;$B122,$B122,('20년간40%'!F124+$C$426)),-1)</f>
        <v>374480</v>
      </c>
      <c r="G122" s="24">
        <f>ROUNDDOWN(IF(('20년간40%'!G124+$C$426)&gt;$B122,$B122,('20년간40%'!G124+$C$426)),-1)</f>
        <v>464390</v>
      </c>
      <c r="H122" s="24">
        <f>ROUNDDOWN(IF(('20년간40%'!H124+$C$426)&gt;$B122,$B122,('20년간40%'!H124+$C$426)),-1)</f>
        <v>554300</v>
      </c>
      <c r="I122" s="24">
        <f>ROUNDDOWN(IF(('20년간40%'!I124+$C$426)&gt;$B122,$B122,('20년간40%'!I124+$C$426)),-1)</f>
        <v>644220</v>
      </c>
      <c r="J122" s="24">
        <f>ROUNDDOWN(IF(('20년간40%'!J124+$C$426)&gt;$B122,$B122,('20년간40%'!J124+$C$426)),-1)</f>
        <v>734130</v>
      </c>
    </row>
    <row r="123" spans="1:10" ht="16.5" customHeight="1">
      <c r="A123" s="23">
        <v>117</v>
      </c>
      <c r="B123" s="24">
        <v>1430000</v>
      </c>
      <c r="C123" s="24">
        <f t="shared" si="1"/>
        <v>128700</v>
      </c>
      <c r="D123" s="24">
        <f>ROUNDDOWN(IF(('20년간40%'!D125+$C$426)&gt;$B123,$B123,('20년간40%'!D125+$C$426)),-1)</f>
        <v>194970</v>
      </c>
      <c r="E123" s="24">
        <f>ROUNDDOWN(IF(('20년간40%'!E125+$C$426)&gt;$B123,$B123,('20년간40%'!E125+$C$426)),-1)</f>
        <v>285360</v>
      </c>
      <c r="F123" s="24">
        <f>ROUNDDOWN(IF(('20년간40%'!F125+$C$426)&gt;$B123,$B123,('20년간40%'!F125+$C$426)),-1)</f>
        <v>375520</v>
      </c>
      <c r="G123" s="24">
        <f>ROUNDDOWN(IF(('20년간40%'!G125+$C$426)&gt;$B123,$B123,('20년간40%'!G125+$C$426)),-1)</f>
        <v>465680</v>
      </c>
      <c r="H123" s="24">
        <f>ROUNDDOWN(IF(('20년간40%'!H125+$C$426)&gt;$B123,$B123,('20년간40%'!H125+$C$426)),-1)</f>
        <v>555840</v>
      </c>
      <c r="I123" s="24">
        <f>ROUNDDOWN(IF(('20년간40%'!I125+$C$426)&gt;$B123,$B123,('20년간40%'!I125+$C$426)),-1)</f>
        <v>646010</v>
      </c>
      <c r="J123" s="24">
        <f>ROUNDDOWN(IF(('20년간40%'!J125+$C$426)&gt;$B123,$B123,('20년간40%'!J125+$C$426)),-1)</f>
        <v>736170</v>
      </c>
    </row>
    <row r="124" spans="1:10" ht="16.5" customHeight="1">
      <c r="A124" s="23">
        <v>118</v>
      </c>
      <c r="B124" s="24">
        <v>1440000</v>
      </c>
      <c r="C124" s="24">
        <f t="shared" si="1"/>
        <v>129600</v>
      </c>
      <c r="D124" s="24">
        <f>ROUNDDOWN(IF(('20년간40%'!D126+$C$426)&gt;$B124,$B124,('20년간40%'!D126+$C$426)),-1)</f>
        <v>195510</v>
      </c>
      <c r="E124" s="24">
        <f>ROUNDDOWN(IF(('20년간40%'!E126+$C$426)&gt;$B124,$B124,('20년간40%'!E126+$C$426)),-1)</f>
        <v>286150</v>
      </c>
      <c r="F124" s="24">
        <f>ROUNDDOWN(IF(('20년간40%'!F126+$C$426)&gt;$B124,$B124,('20년간40%'!F126+$C$426)),-1)</f>
        <v>376560</v>
      </c>
      <c r="G124" s="24">
        <f>ROUNDDOWN(IF(('20년간40%'!G126+$C$426)&gt;$B124,$B124,('20년간40%'!G126+$C$426)),-1)</f>
        <v>466970</v>
      </c>
      <c r="H124" s="24">
        <f>ROUNDDOWN(IF(('20년간40%'!H126+$C$426)&gt;$B124,$B124,('20년간40%'!H126+$C$426)),-1)</f>
        <v>557390</v>
      </c>
      <c r="I124" s="24">
        <f>ROUNDDOWN(IF(('20년간40%'!I126+$C$426)&gt;$B124,$B124,('20년간40%'!I126+$C$426)),-1)</f>
        <v>647800</v>
      </c>
      <c r="J124" s="24">
        <f>ROUNDDOWN(IF(('20년간40%'!J126+$C$426)&gt;$B124,$B124,('20년간40%'!J126+$C$426)),-1)</f>
        <v>738210</v>
      </c>
    </row>
    <row r="125" spans="1:10" ht="16.5" customHeight="1">
      <c r="A125" s="23">
        <v>119</v>
      </c>
      <c r="B125" s="24">
        <v>1450000</v>
      </c>
      <c r="C125" s="24">
        <f t="shared" si="1"/>
        <v>130500</v>
      </c>
      <c r="D125" s="24">
        <f>ROUNDDOWN(IF(('20년간40%'!D127+$C$426)&gt;$B125,$B125,('20년간40%'!D127+$C$426)),-1)</f>
        <v>196050</v>
      </c>
      <c r="E125" s="24">
        <f>ROUNDDOWN(IF(('20년간40%'!E127+$C$426)&gt;$B125,$B125,('20년간40%'!E127+$C$426)),-1)</f>
        <v>286940</v>
      </c>
      <c r="F125" s="24">
        <f>ROUNDDOWN(IF(('20년간40%'!F127+$C$426)&gt;$B125,$B125,('20년간40%'!F127+$C$426)),-1)</f>
        <v>377600</v>
      </c>
      <c r="G125" s="24">
        <f>ROUNDDOWN(IF(('20년간40%'!G127+$C$426)&gt;$B125,$B125,('20년간40%'!G127+$C$426)),-1)</f>
        <v>468260</v>
      </c>
      <c r="H125" s="24">
        <f>ROUNDDOWN(IF(('20년간40%'!H127+$C$426)&gt;$B125,$B125,('20년간40%'!H127+$C$426)),-1)</f>
        <v>558930</v>
      </c>
      <c r="I125" s="24">
        <f>ROUNDDOWN(IF(('20년간40%'!I127+$C$426)&gt;$B125,$B125,('20년간40%'!I127+$C$426)),-1)</f>
        <v>649590</v>
      </c>
      <c r="J125" s="24">
        <f>ROUNDDOWN(IF(('20년간40%'!J127+$C$426)&gt;$B125,$B125,('20년간40%'!J127+$C$426)),-1)</f>
        <v>740250</v>
      </c>
    </row>
    <row r="126" spans="1:10" ht="16.5" customHeight="1">
      <c r="A126" s="23">
        <v>120</v>
      </c>
      <c r="B126" s="24">
        <v>1460000</v>
      </c>
      <c r="C126" s="24">
        <f t="shared" si="1"/>
        <v>131400</v>
      </c>
      <c r="D126" s="24">
        <f>ROUNDDOWN(IF(('20년간40%'!D128+$C$426)&gt;$B126,$B126,('20년간40%'!D128+$C$426)),-1)</f>
        <v>196590</v>
      </c>
      <c r="E126" s="24">
        <f>ROUNDDOWN(IF(('20년간40%'!E128+$C$426)&gt;$B126,$B126,('20년간40%'!E128+$C$426)),-1)</f>
        <v>287730</v>
      </c>
      <c r="F126" s="24">
        <f>ROUNDDOWN(IF(('20년간40%'!F128+$C$426)&gt;$B126,$B126,('20년간40%'!F128+$C$426)),-1)</f>
        <v>378640</v>
      </c>
      <c r="G126" s="24">
        <f>ROUNDDOWN(IF(('20년간40%'!G128+$C$426)&gt;$B126,$B126,('20년간40%'!G128+$C$426)),-1)</f>
        <v>469560</v>
      </c>
      <c r="H126" s="24">
        <f>ROUNDDOWN(IF(('20년간40%'!H128+$C$426)&gt;$B126,$B126,('20년간40%'!H128+$C$426)),-1)</f>
        <v>560470</v>
      </c>
      <c r="I126" s="24">
        <f>ROUNDDOWN(IF(('20년간40%'!I128+$C$426)&gt;$B126,$B126,('20년간40%'!I128+$C$426)),-1)</f>
        <v>651380</v>
      </c>
      <c r="J126" s="24">
        <f>ROUNDDOWN(IF(('20년간40%'!J128+$C$426)&gt;$B126,$B126,('20년간40%'!J128+$C$426)),-1)</f>
        <v>742290</v>
      </c>
    </row>
    <row r="127" spans="1:10" ht="16.5" customHeight="1">
      <c r="A127" s="23">
        <v>121</v>
      </c>
      <c r="B127" s="24">
        <v>1470000</v>
      </c>
      <c r="C127" s="24">
        <f t="shared" si="1"/>
        <v>132300</v>
      </c>
      <c r="D127" s="24">
        <f>ROUNDDOWN(IF(('20년간40%'!D129+$C$426)&gt;$B127,$B127,('20년간40%'!D129+$C$426)),-1)</f>
        <v>197130</v>
      </c>
      <c r="E127" s="24">
        <f>ROUNDDOWN(IF(('20년간40%'!E129+$C$426)&gt;$B127,$B127,('20년간40%'!E129+$C$426)),-1)</f>
        <v>288520</v>
      </c>
      <c r="F127" s="24">
        <f>ROUNDDOWN(IF(('20년간40%'!F129+$C$426)&gt;$B127,$B127,('20년간40%'!F129+$C$426)),-1)</f>
        <v>379690</v>
      </c>
      <c r="G127" s="24">
        <f>ROUNDDOWN(IF(('20년간40%'!G129+$C$426)&gt;$B127,$B127,('20년간40%'!G129+$C$426)),-1)</f>
        <v>470850</v>
      </c>
      <c r="H127" s="24">
        <f>ROUNDDOWN(IF(('20년간40%'!H129+$C$426)&gt;$B127,$B127,('20년간40%'!H129+$C$426)),-1)</f>
        <v>562010</v>
      </c>
      <c r="I127" s="24">
        <f>ROUNDDOWN(IF(('20년간40%'!I129+$C$426)&gt;$B127,$B127,('20년간40%'!I129+$C$426)),-1)</f>
        <v>653170</v>
      </c>
      <c r="J127" s="24">
        <f>ROUNDDOWN(IF(('20년간40%'!J129+$C$426)&gt;$B127,$B127,('20년간40%'!J129+$C$426)),-1)</f>
        <v>744330</v>
      </c>
    </row>
    <row r="128" spans="1:10" ht="16.5" customHeight="1">
      <c r="A128" s="23">
        <v>122</v>
      </c>
      <c r="B128" s="24">
        <v>1480000</v>
      </c>
      <c r="C128" s="24">
        <f t="shared" si="1"/>
        <v>133200</v>
      </c>
      <c r="D128" s="24">
        <f>ROUNDDOWN(IF(('20년간40%'!D130+$C$426)&gt;$B128,$B128,('20년간40%'!D130+$C$426)),-1)</f>
        <v>197670</v>
      </c>
      <c r="E128" s="24">
        <f>ROUNDDOWN(IF(('20년간40%'!E130+$C$426)&gt;$B128,$B128,('20년간40%'!E130+$C$426)),-1)</f>
        <v>289310</v>
      </c>
      <c r="F128" s="24">
        <f>ROUNDDOWN(IF(('20년간40%'!F130+$C$426)&gt;$B128,$B128,('20년간40%'!F130+$C$426)),-1)</f>
        <v>380730</v>
      </c>
      <c r="G128" s="24">
        <f>ROUNDDOWN(IF(('20년간40%'!G130+$C$426)&gt;$B128,$B128,('20년간40%'!G130+$C$426)),-1)</f>
        <v>472140</v>
      </c>
      <c r="H128" s="24">
        <f>ROUNDDOWN(IF(('20년간40%'!H130+$C$426)&gt;$B128,$B128,('20년간40%'!H130+$C$426)),-1)</f>
        <v>563550</v>
      </c>
      <c r="I128" s="24">
        <f>ROUNDDOWN(IF(('20년간40%'!I130+$C$426)&gt;$B128,$B128,('20년간40%'!I130+$C$426)),-1)</f>
        <v>654960</v>
      </c>
      <c r="J128" s="24">
        <f>ROUNDDOWN(IF(('20년간40%'!J130+$C$426)&gt;$B128,$B128,('20년간40%'!J130+$C$426)),-1)</f>
        <v>746370</v>
      </c>
    </row>
    <row r="129" spans="1:10" ht="16.5" customHeight="1">
      <c r="A129" s="23">
        <v>123</v>
      </c>
      <c r="B129" s="24">
        <v>1490000</v>
      </c>
      <c r="C129" s="24">
        <f t="shared" si="1"/>
        <v>134100</v>
      </c>
      <c r="D129" s="24">
        <f>ROUNDDOWN(IF(('20년간40%'!D131+$C$426)&gt;$B129,$B129,('20년간40%'!D131+$C$426)),-1)</f>
        <v>198210</v>
      </c>
      <c r="E129" s="24">
        <f>ROUNDDOWN(IF(('20년간40%'!E131+$C$426)&gt;$B129,$B129,('20년간40%'!E131+$C$426)),-1)</f>
        <v>290110</v>
      </c>
      <c r="F129" s="24">
        <f>ROUNDDOWN(IF(('20년간40%'!F131+$C$426)&gt;$B129,$B129,('20년간40%'!F131+$C$426)),-1)</f>
        <v>381770</v>
      </c>
      <c r="G129" s="24">
        <f>ROUNDDOWN(IF(('20년간40%'!G131+$C$426)&gt;$B129,$B129,('20년간40%'!G131+$C$426)),-1)</f>
        <v>473430</v>
      </c>
      <c r="H129" s="24">
        <f>ROUNDDOWN(IF(('20년간40%'!H131+$C$426)&gt;$B129,$B129,('20년간40%'!H131+$C$426)),-1)</f>
        <v>565090</v>
      </c>
      <c r="I129" s="24">
        <f>ROUNDDOWN(IF(('20년간40%'!I131+$C$426)&gt;$B129,$B129,('20년간40%'!I131+$C$426)),-1)</f>
        <v>656750</v>
      </c>
      <c r="J129" s="24">
        <f>ROUNDDOWN(IF(('20년간40%'!J131+$C$426)&gt;$B129,$B129,('20년간40%'!J131+$C$426)),-1)</f>
        <v>748420</v>
      </c>
    </row>
    <row r="130" spans="1:10" ht="16.5" customHeight="1">
      <c r="A130" s="23">
        <v>124</v>
      </c>
      <c r="B130" s="24">
        <v>1500000</v>
      </c>
      <c r="C130" s="24">
        <f t="shared" si="1"/>
        <v>135000</v>
      </c>
      <c r="D130" s="24">
        <f>ROUNDDOWN(IF(('20년간40%'!D132+$C$426)&gt;$B130,$B130,('20년간40%'!D132+$C$426)),-1)</f>
        <v>198750</v>
      </c>
      <c r="E130" s="24">
        <f>ROUNDDOWN(IF(('20년간40%'!E132+$C$426)&gt;$B130,$B130,('20년간40%'!E132+$C$426)),-1)</f>
        <v>290900</v>
      </c>
      <c r="F130" s="24">
        <f>ROUNDDOWN(IF(('20년간40%'!F132+$C$426)&gt;$B130,$B130,('20년간40%'!F132+$C$426)),-1)</f>
        <v>382810</v>
      </c>
      <c r="G130" s="24">
        <f>ROUNDDOWN(IF(('20년간40%'!G132+$C$426)&gt;$B130,$B130,('20년간40%'!G132+$C$426)),-1)</f>
        <v>474720</v>
      </c>
      <c r="H130" s="24">
        <f>ROUNDDOWN(IF(('20년간40%'!H132+$C$426)&gt;$B130,$B130,('20년간40%'!H132+$C$426)),-1)</f>
        <v>566630</v>
      </c>
      <c r="I130" s="24">
        <f>ROUNDDOWN(IF(('20년간40%'!I132+$C$426)&gt;$B130,$B130,('20년간40%'!I132+$C$426)),-1)</f>
        <v>658550</v>
      </c>
      <c r="J130" s="24">
        <f>ROUNDDOWN(IF(('20년간40%'!J132+$C$426)&gt;$B130,$B130,('20년간40%'!J132+$C$426)),-1)</f>
        <v>750460</v>
      </c>
    </row>
    <row r="131" spans="1:10" ht="16.5" customHeight="1">
      <c r="A131" s="23">
        <v>125</v>
      </c>
      <c r="B131" s="24">
        <v>1510000</v>
      </c>
      <c r="C131" s="24">
        <f t="shared" si="1"/>
        <v>135900</v>
      </c>
      <c r="D131" s="24">
        <f>ROUNDDOWN(IF(('20년간40%'!D133+$C$426)&gt;$B131,$B131,('20년간40%'!D133+$C$426)),-1)</f>
        <v>199300</v>
      </c>
      <c r="E131" s="24">
        <f>ROUNDDOWN(IF(('20년간40%'!E133+$C$426)&gt;$B131,$B131,('20년간40%'!E133+$C$426)),-1)</f>
        <v>291690</v>
      </c>
      <c r="F131" s="24">
        <f>ROUNDDOWN(IF(('20년간40%'!F133+$C$426)&gt;$B131,$B131,('20년간40%'!F133+$C$426)),-1)</f>
        <v>383850</v>
      </c>
      <c r="G131" s="24">
        <f>ROUNDDOWN(IF(('20년간40%'!G133+$C$426)&gt;$B131,$B131,('20년간40%'!G133+$C$426)),-1)</f>
        <v>476010</v>
      </c>
      <c r="H131" s="24">
        <f>ROUNDDOWN(IF(('20년간40%'!H133+$C$426)&gt;$B131,$B131,('20년간40%'!H133+$C$426)),-1)</f>
        <v>568170</v>
      </c>
      <c r="I131" s="24">
        <f>ROUNDDOWN(IF(('20년간40%'!I133+$C$426)&gt;$B131,$B131,('20년간40%'!I133+$C$426)),-1)</f>
        <v>660340</v>
      </c>
      <c r="J131" s="24">
        <f>ROUNDDOWN(IF(('20년간40%'!J133+$C$426)&gt;$B131,$B131,('20년간40%'!J133+$C$426)),-1)</f>
        <v>752500</v>
      </c>
    </row>
    <row r="132" spans="1:10" ht="16.5" customHeight="1">
      <c r="A132" s="23">
        <v>126</v>
      </c>
      <c r="B132" s="24">
        <v>1520000</v>
      </c>
      <c r="C132" s="24">
        <f t="shared" si="1"/>
        <v>136800</v>
      </c>
      <c r="D132" s="24">
        <f>ROUNDDOWN(IF(('20년간40%'!D134+$C$426)&gt;$B132,$B132,('20년간40%'!D134+$C$426)),-1)</f>
        <v>199840</v>
      </c>
      <c r="E132" s="24">
        <f>ROUNDDOWN(IF(('20년간40%'!E134+$C$426)&gt;$B132,$B132,('20년간40%'!E134+$C$426)),-1)</f>
        <v>292480</v>
      </c>
      <c r="F132" s="24">
        <f>ROUNDDOWN(IF(('20년간40%'!F134+$C$426)&gt;$B132,$B132,('20년간40%'!F134+$C$426)),-1)</f>
        <v>384890</v>
      </c>
      <c r="G132" s="24">
        <f>ROUNDDOWN(IF(('20년간40%'!G134+$C$426)&gt;$B132,$B132,('20년간40%'!G134+$C$426)),-1)</f>
        <v>477300</v>
      </c>
      <c r="H132" s="24">
        <f>ROUNDDOWN(IF(('20년간40%'!H134+$C$426)&gt;$B132,$B132,('20년간40%'!H134+$C$426)),-1)</f>
        <v>569720</v>
      </c>
      <c r="I132" s="24">
        <f>ROUNDDOWN(IF(('20년간40%'!I134+$C$426)&gt;$B132,$B132,('20년간40%'!I134+$C$426)),-1)</f>
        <v>662130</v>
      </c>
      <c r="J132" s="24">
        <f>ROUNDDOWN(IF(('20년간40%'!J134+$C$426)&gt;$B132,$B132,('20년간40%'!J134+$C$426)),-1)</f>
        <v>754540</v>
      </c>
    </row>
    <row r="133" spans="1:10" ht="16.5" customHeight="1">
      <c r="A133" s="23">
        <v>127</v>
      </c>
      <c r="B133" s="24">
        <v>1530000</v>
      </c>
      <c r="C133" s="24">
        <f t="shared" si="1"/>
        <v>137700</v>
      </c>
      <c r="D133" s="24">
        <f>ROUNDDOWN(IF(('20년간40%'!D135+$C$426)&gt;$B133,$B133,('20년간40%'!D135+$C$426)),-1)</f>
        <v>200380</v>
      </c>
      <c r="E133" s="24">
        <f>ROUNDDOWN(IF(('20년간40%'!E135+$C$426)&gt;$B133,$B133,('20년간40%'!E135+$C$426)),-1)</f>
        <v>293270</v>
      </c>
      <c r="F133" s="24">
        <f>ROUNDDOWN(IF(('20년간40%'!F135+$C$426)&gt;$B133,$B133,('20년간40%'!F135+$C$426)),-1)</f>
        <v>385930</v>
      </c>
      <c r="G133" s="24">
        <f>ROUNDDOWN(IF(('20년간40%'!G135+$C$426)&gt;$B133,$B133,('20년간40%'!G135+$C$426)),-1)</f>
        <v>478590</v>
      </c>
      <c r="H133" s="24">
        <f>ROUNDDOWN(IF(('20년간40%'!H135+$C$426)&gt;$B133,$B133,('20년간40%'!H135+$C$426)),-1)</f>
        <v>571260</v>
      </c>
      <c r="I133" s="24">
        <f>ROUNDDOWN(IF(('20년간40%'!I135+$C$426)&gt;$B133,$B133,('20년간40%'!I135+$C$426)),-1)</f>
        <v>663920</v>
      </c>
      <c r="J133" s="24">
        <f>ROUNDDOWN(IF(('20년간40%'!J135+$C$426)&gt;$B133,$B133,('20년간40%'!J135+$C$426)),-1)</f>
        <v>756580</v>
      </c>
    </row>
    <row r="134" spans="1:10" ht="16.5" customHeight="1">
      <c r="A134" s="23">
        <v>128</v>
      </c>
      <c r="B134" s="24">
        <v>1540000</v>
      </c>
      <c r="C134" s="24">
        <f t="shared" ref="C134:C197" si="2">B134*0.09</f>
        <v>138600</v>
      </c>
      <c r="D134" s="24">
        <f>ROUNDDOWN(IF(('20년간40%'!D136+$C$426)&gt;$B134,$B134,('20년간40%'!D136+$C$426)),-1)</f>
        <v>200920</v>
      </c>
      <c r="E134" s="24">
        <f>ROUNDDOWN(IF(('20년간40%'!E136+$C$426)&gt;$B134,$B134,('20년간40%'!E136+$C$426)),-1)</f>
        <v>294060</v>
      </c>
      <c r="F134" s="24">
        <f>ROUNDDOWN(IF(('20년간40%'!F136+$C$426)&gt;$B134,$B134,('20년간40%'!F136+$C$426)),-1)</f>
        <v>386970</v>
      </c>
      <c r="G134" s="24">
        <f>ROUNDDOWN(IF(('20년간40%'!G136+$C$426)&gt;$B134,$B134,('20년간40%'!G136+$C$426)),-1)</f>
        <v>479890</v>
      </c>
      <c r="H134" s="24">
        <f>ROUNDDOWN(IF(('20년간40%'!H136+$C$426)&gt;$B134,$B134,('20년간40%'!H136+$C$426)),-1)</f>
        <v>572800</v>
      </c>
      <c r="I134" s="24">
        <f>ROUNDDOWN(IF(('20년간40%'!I136+$C$426)&gt;$B134,$B134,('20년간40%'!I136+$C$426)),-1)</f>
        <v>665710</v>
      </c>
      <c r="J134" s="24">
        <f>ROUNDDOWN(IF(('20년간40%'!J136+$C$426)&gt;$B134,$B134,('20년간40%'!J136+$C$426)),-1)</f>
        <v>758620</v>
      </c>
    </row>
    <row r="135" spans="1:10" ht="16.5" customHeight="1">
      <c r="A135" s="23">
        <v>129</v>
      </c>
      <c r="B135" s="24">
        <v>1550000</v>
      </c>
      <c r="C135" s="24">
        <f t="shared" si="2"/>
        <v>139500</v>
      </c>
      <c r="D135" s="24">
        <f>ROUNDDOWN(IF(('20년간40%'!D137+$C$426)&gt;$B135,$B135,('20년간40%'!D137+$C$426)),-1)</f>
        <v>201460</v>
      </c>
      <c r="E135" s="24">
        <f>ROUNDDOWN(IF(('20년간40%'!E137+$C$426)&gt;$B135,$B135,('20년간40%'!E137+$C$426)),-1)</f>
        <v>294850</v>
      </c>
      <c r="F135" s="24">
        <f>ROUNDDOWN(IF(('20년간40%'!F137+$C$426)&gt;$B135,$B135,('20년간40%'!F137+$C$426)),-1)</f>
        <v>388020</v>
      </c>
      <c r="G135" s="24">
        <f>ROUNDDOWN(IF(('20년간40%'!G137+$C$426)&gt;$B135,$B135,('20년간40%'!G137+$C$426)),-1)</f>
        <v>481180</v>
      </c>
      <c r="H135" s="24">
        <f>ROUNDDOWN(IF(('20년간40%'!H137+$C$426)&gt;$B135,$B135,('20년간40%'!H137+$C$426)),-1)</f>
        <v>574340</v>
      </c>
      <c r="I135" s="24">
        <f>ROUNDDOWN(IF(('20년간40%'!I137+$C$426)&gt;$B135,$B135,('20년간40%'!I137+$C$426)),-1)</f>
        <v>667500</v>
      </c>
      <c r="J135" s="24">
        <f>ROUNDDOWN(IF(('20년간40%'!J137+$C$426)&gt;$B135,$B135,('20년간40%'!J137+$C$426)),-1)</f>
        <v>760660</v>
      </c>
    </row>
    <row r="136" spans="1:10" ht="16.5" customHeight="1">
      <c r="A136" s="23">
        <v>130</v>
      </c>
      <c r="B136" s="24">
        <v>1560000</v>
      </c>
      <c r="C136" s="24">
        <f t="shared" si="2"/>
        <v>140400</v>
      </c>
      <c r="D136" s="24">
        <f>ROUNDDOWN(IF(('20년간40%'!D138+$C$426)&gt;$B136,$B136,('20년간40%'!D138+$C$426)),-1)</f>
        <v>202000</v>
      </c>
      <c r="E136" s="24">
        <f>ROUNDDOWN(IF(('20년간40%'!E138+$C$426)&gt;$B136,$B136,('20년간40%'!E138+$C$426)),-1)</f>
        <v>295640</v>
      </c>
      <c r="F136" s="24">
        <f>ROUNDDOWN(IF(('20년간40%'!F138+$C$426)&gt;$B136,$B136,('20년간40%'!F138+$C$426)),-1)</f>
        <v>389060</v>
      </c>
      <c r="G136" s="24">
        <f>ROUNDDOWN(IF(('20년간40%'!G138+$C$426)&gt;$B136,$B136,('20년간40%'!G138+$C$426)),-1)</f>
        <v>482470</v>
      </c>
      <c r="H136" s="24">
        <f>ROUNDDOWN(IF(('20년간40%'!H138+$C$426)&gt;$B136,$B136,('20년간40%'!H138+$C$426)),-1)</f>
        <v>575880</v>
      </c>
      <c r="I136" s="24">
        <f>ROUNDDOWN(IF(('20년간40%'!I138+$C$426)&gt;$B136,$B136,('20년간40%'!I138+$C$426)),-1)</f>
        <v>669290</v>
      </c>
      <c r="J136" s="24">
        <f>ROUNDDOWN(IF(('20년간40%'!J138+$C$426)&gt;$B136,$B136,('20년간40%'!J138+$C$426)),-1)</f>
        <v>762700</v>
      </c>
    </row>
    <row r="137" spans="1:10" ht="16.5" customHeight="1">
      <c r="A137" s="23">
        <v>131</v>
      </c>
      <c r="B137" s="24">
        <v>1570000</v>
      </c>
      <c r="C137" s="24">
        <f t="shared" si="2"/>
        <v>141300</v>
      </c>
      <c r="D137" s="24">
        <f>ROUNDDOWN(IF(('20년간40%'!D139+$C$426)&gt;$B137,$B137,('20년간40%'!D139+$C$426)),-1)</f>
        <v>202540</v>
      </c>
      <c r="E137" s="24">
        <f>ROUNDDOWN(IF(('20년간40%'!E139+$C$426)&gt;$B137,$B137,('20년간40%'!E139+$C$426)),-1)</f>
        <v>296440</v>
      </c>
      <c r="F137" s="24">
        <f>ROUNDDOWN(IF(('20년간40%'!F139+$C$426)&gt;$B137,$B137,('20년간40%'!F139+$C$426)),-1)</f>
        <v>390100</v>
      </c>
      <c r="G137" s="24">
        <f>ROUNDDOWN(IF(('20년간40%'!G139+$C$426)&gt;$B137,$B137,('20년간40%'!G139+$C$426)),-1)</f>
        <v>483760</v>
      </c>
      <c r="H137" s="24">
        <f>ROUNDDOWN(IF(('20년간40%'!H139+$C$426)&gt;$B137,$B137,('20년간40%'!H139+$C$426)),-1)</f>
        <v>577420</v>
      </c>
      <c r="I137" s="24">
        <f>ROUNDDOWN(IF(('20년간40%'!I139+$C$426)&gt;$B137,$B137,('20년간40%'!I139+$C$426)),-1)</f>
        <v>671080</v>
      </c>
      <c r="J137" s="24">
        <f>ROUNDDOWN(IF(('20년간40%'!J139+$C$426)&gt;$B137,$B137,('20년간40%'!J139+$C$426)),-1)</f>
        <v>764750</v>
      </c>
    </row>
    <row r="138" spans="1:10" ht="16.5" customHeight="1">
      <c r="A138" s="23">
        <v>132</v>
      </c>
      <c r="B138" s="24">
        <v>1580000</v>
      </c>
      <c r="C138" s="24">
        <f t="shared" si="2"/>
        <v>142200</v>
      </c>
      <c r="D138" s="24">
        <f>ROUNDDOWN(IF(('20년간40%'!D140+$C$426)&gt;$B138,$B138,('20년간40%'!D140+$C$426)),-1)</f>
        <v>203080</v>
      </c>
      <c r="E138" s="24">
        <f>ROUNDDOWN(IF(('20년간40%'!E140+$C$426)&gt;$B138,$B138,('20년간40%'!E140+$C$426)),-1)</f>
        <v>297230</v>
      </c>
      <c r="F138" s="24">
        <f>ROUNDDOWN(IF(('20년간40%'!F140+$C$426)&gt;$B138,$B138,('20년간40%'!F140+$C$426)),-1)</f>
        <v>391140</v>
      </c>
      <c r="G138" s="24">
        <f>ROUNDDOWN(IF(('20년간40%'!G140+$C$426)&gt;$B138,$B138,('20년간40%'!G140+$C$426)),-1)</f>
        <v>485050</v>
      </c>
      <c r="H138" s="24">
        <f>ROUNDDOWN(IF(('20년간40%'!H140+$C$426)&gt;$B138,$B138,('20년간40%'!H140+$C$426)),-1)</f>
        <v>578960</v>
      </c>
      <c r="I138" s="24">
        <f>ROUNDDOWN(IF(('20년간40%'!I140+$C$426)&gt;$B138,$B138,('20년간40%'!I140+$C$426)),-1)</f>
        <v>672880</v>
      </c>
      <c r="J138" s="24">
        <f>ROUNDDOWN(IF(('20년간40%'!J140+$C$426)&gt;$B138,$B138,('20년간40%'!J140+$C$426)),-1)</f>
        <v>766790</v>
      </c>
    </row>
    <row r="139" spans="1:10" ht="16.5" customHeight="1">
      <c r="A139" s="23">
        <v>133</v>
      </c>
      <c r="B139" s="24">
        <v>1590000</v>
      </c>
      <c r="C139" s="24">
        <f t="shared" si="2"/>
        <v>143100</v>
      </c>
      <c r="D139" s="24">
        <f>ROUNDDOWN(IF(('20년간40%'!D141+$C$426)&gt;$B139,$B139,('20년간40%'!D141+$C$426)),-1)</f>
        <v>203620</v>
      </c>
      <c r="E139" s="24">
        <f>ROUNDDOWN(IF(('20년간40%'!E141+$C$426)&gt;$B139,$B139,('20년간40%'!E141+$C$426)),-1)</f>
        <v>298020</v>
      </c>
      <c r="F139" s="24">
        <f>ROUNDDOWN(IF(('20년간40%'!F141+$C$426)&gt;$B139,$B139,('20년간40%'!F141+$C$426)),-1)</f>
        <v>392180</v>
      </c>
      <c r="G139" s="24">
        <f>ROUNDDOWN(IF(('20년간40%'!G141+$C$426)&gt;$B139,$B139,('20년간40%'!G141+$C$426)),-1)</f>
        <v>486340</v>
      </c>
      <c r="H139" s="24">
        <f>ROUNDDOWN(IF(('20년간40%'!H141+$C$426)&gt;$B139,$B139,('20년간40%'!H141+$C$426)),-1)</f>
        <v>580500</v>
      </c>
      <c r="I139" s="24">
        <f>ROUNDDOWN(IF(('20년간40%'!I141+$C$426)&gt;$B139,$B139,('20년간40%'!I141+$C$426)),-1)</f>
        <v>674670</v>
      </c>
      <c r="J139" s="24">
        <f>ROUNDDOWN(IF(('20년간40%'!J141+$C$426)&gt;$B139,$B139,('20년간40%'!J141+$C$426)),-1)</f>
        <v>768830</v>
      </c>
    </row>
    <row r="140" spans="1:10" ht="16.5" customHeight="1">
      <c r="A140" s="23">
        <v>134</v>
      </c>
      <c r="B140" s="24">
        <v>1600000</v>
      </c>
      <c r="C140" s="24">
        <f t="shared" si="2"/>
        <v>144000</v>
      </c>
      <c r="D140" s="24">
        <f>ROUNDDOWN(IF(('20년간40%'!D142+$C$426)&gt;$B140,$B140,('20년간40%'!D142+$C$426)),-1)</f>
        <v>204160</v>
      </c>
      <c r="E140" s="24">
        <f>ROUNDDOWN(IF(('20년간40%'!E142+$C$426)&gt;$B140,$B140,('20년간40%'!E142+$C$426)),-1)</f>
        <v>298810</v>
      </c>
      <c r="F140" s="24">
        <f>ROUNDDOWN(IF(('20년간40%'!F142+$C$426)&gt;$B140,$B140,('20년간40%'!F142+$C$426)),-1)</f>
        <v>393220</v>
      </c>
      <c r="G140" s="24">
        <f>ROUNDDOWN(IF(('20년간40%'!G142+$C$426)&gt;$B140,$B140,('20년간40%'!G142+$C$426)),-1)</f>
        <v>487630</v>
      </c>
      <c r="H140" s="24">
        <f>ROUNDDOWN(IF(('20년간40%'!H142+$C$426)&gt;$B140,$B140,('20년간40%'!H142+$C$426)),-1)</f>
        <v>582050</v>
      </c>
      <c r="I140" s="24">
        <f>ROUNDDOWN(IF(('20년간40%'!I142+$C$426)&gt;$B140,$B140,('20년간40%'!I142+$C$426)),-1)</f>
        <v>676460</v>
      </c>
      <c r="J140" s="24">
        <f>ROUNDDOWN(IF(('20년간40%'!J142+$C$426)&gt;$B140,$B140,('20년간40%'!J142+$C$426)),-1)</f>
        <v>770870</v>
      </c>
    </row>
    <row r="141" spans="1:10" ht="16.5" customHeight="1">
      <c r="A141" s="23">
        <v>135</v>
      </c>
      <c r="B141" s="24">
        <v>1610000</v>
      </c>
      <c r="C141" s="24">
        <f t="shared" si="2"/>
        <v>144900</v>
      </c>
      <c r="D141" s="24">
        <f>ROUNDDOWN(IF(('20년간40%'!D143+$C$426)&gt;$B141,$B141,('20년간40%'!D143+$C$426)),-1)</f>
        <v>204700</v>
      </c>
      <c r="E141" s="24">
        <f>ROUNDDOWN(IF(('20년간40%'!E143+$C$426)&gt;$B141,$B141,('20년간40%'!E143+$C$426)),-1)</f>
        <v>299600</v>
      </c>
      <c r="F141" s="24">
        <f>ROUNDDOWN(IF(('20년간40%'!F143+$C$426)&gt;$B141,$B141,('20년간40%'!F143+$C$426)),-1)</f>
        <v>394260</v>
      </c>
      <c r="G141" s="24">
        <f>ROUNDDOWN(IF(('20년간40%'!G143+$C$426)&gt;$B141,$B141,('20년간40%'!G143+$C$426)),-1)</f>
        <v>488920</v>
      </c>
      <c r="H141" s="24">
        <f>ROUNDDOWN(IF(('20년간40%'!H143+$C$426)&gt;$B141,$B141,('20년간40%'!H143+$C$426)),-1)</f>
        <v>583590</v>
      </c>
      <c r="I141" s="24">
        <f>ROUNDDOWN(IF(('20년간40%'!I143+$C$426)&gt;$B141,$B141,('20년간40%'!I143+$C$426)),-1)</f>
        <v>678250</v>
      </c>
      <c r="J141" s="24">
        <f>ROUNDDOWN(IF(('20년간40%'!J143+$C$426)&gt;$B141,$B141,('20년간40%'!J143+$C$426)),-1)</f>
        <v>772910</v>
      </c>
    </row>
    <row r="142" spans="1:10" ht="16.5" customHeight="1">
      <c r="A142" s="23">
        <v>136</v>
      </c>
      <c r="B142" s="24">
        <v>1620000</v>
      </c>
      <c r="C142" s="24">
        <f t="shared" si="2"/>
        <v>145800</v>
      </c>
      <c r="D142" s="24">
        <f>ROUNDDOWN(IF(('20년간40%'!D144+$C$426)&gt;$B142,$B142,('20년간40%'!D144+$C$426)),-1)</f>
        <v>205240</v>
      </c>
      <c r="E142" s="24">
        <f>ROUNDDOWN(IF(('20년간40%'!E144+$C$426)&gt;$B142,$B142,('20년간40%'!E144+$C$426)),-1)</f>
        <v>300390</v>
      </c>
      <c r="F142" s="24">
        <f>ROUNDDOWN(IF(('20년간40%'!F144+$C$426)&gt;$B142,$B142,('20년간40%'!F144+$C$426)),-1)</f>
        <v>395300</v>
      </c>
      <c r="G142" s="24">
        <f>ROUNDDOWN(IF(('20년간40%'!G144+$C$426)&gt;$B142,$B142,('20년간40%'!G144+$C$426)),-1)</f>
        <v>490220</v>
      </c>
      <c r="H142" s="24">
        <f>ROUNDDOWN(IF(('20년간40%'!H144+$C$426)&gt;$B142,$B142,('20년간40%'!H144+$C$426)),-1)</f>
        <v>585130</v>
      </c>
      <c r="I142" s="24">
        <f>ROUNDDOWN(IF(('20년간40%'!I144+$C$426)&gt;$B142,$B142,('20년간40%'!I144+$C$426)),-1)</f>
        <v>680040</v>
      </c>
      <c r="J142" s="24">
        <f>ROUNDDOWN(IF(('20년간40%'!J144+$C$426)&gt;$B142,$B142,('20년간40%'!J144+$C$426)),-1)</f>
        <v>774950</v>
      </c>
    </row>
    <row r="143" spans="1:10" ht="16.5" customHeight="1">
      <c r="A143" s="23">
        <v>137</v>
      </c>
      <c r="B143" s="24">
        <v>1630000</v>
      </c>
      <c r="C143" s="24">
        <f t="shared" si="2"/>
        <v>146700</v>
      </c>
      <c r="D143" s="24">
        <f>ROUNDDOWN(IF(('20년간40%'!D145+$C$426)&gt;$B143,$B143,('20년간40%'!D145+$C$426)),-1)</f>
        <v>205780</v>
      </c>
      <c r="E143" s="24">
        <f>ROUNDDOWN(IF(('20년간40%'!E145+$C$426)&gt;$B143,$B143,('20년간40%'!E145+$C$426)),-1)</f>
        <v>301180</v>
      </c>
      <c r="F143" s="24">
        <f>ROUNDDOWN(IF(('20년간40%'!F145+$C$426)&gt;$B143,$B143,('20년간40%'!F145+$C$426)),-1)</f>
        <v>396350</v>
      </c>
      <c r="G143" s="24">
        <f>ROUNDDOWN(IF(('20년간40%'!G145+$C$426)&gt;$B143,$B143,('20년간40%'!G145+$C$426)),-1)</f>
        <v>491510</v>
      </c>
      <c r="H143" s="24">
        <f>ROUNDDOWN(IF(('20년간40%'!H145+$C$426)&gt;$B143,$B143,('20년간40%'!H145+$C$426)),-1)</f>
        <v>586670</v>
      </c>
      <c r="I143" s="24">
        <f>ROUNDDOWN(IF(('20년간40%'!I145+$C$426)&gt;$B143,$B143,('20년간40%'!I145+$C$426)),-1)</f>
        <v>681830</v>
      </c>
      <c r="J143" s="24">
        <f>ROUNDDOWN(IF(('20년간40%'!J145+$C$426)&gt;$B143,$B143,('20년간40%'!J145+$C$426)),-1)</f>
        <v>776990</v>
      </c>
    </row>
    <row r="144" spans="1:10" ht="16.5" customHeight="1">
      <c r="A144" s="23">
        <v>138</v>
      </c>
      <c r="B144" s="24">
        <v>1640000</v>
      </c>
      <c r="C144" s="24">
        <f t="shared" si="2"/>
        <v>147600</v>
      </c>
      <c r="D144" s="24">
        <f>ROUNDDOWN(IF(('20년간40%'!D146+$C$426)&gt;$B144,$B144,('20년간40%'!D146+$C$426)),-1)</f>
        <v>206320</v>
      </c>
      <c r="E144" s="24">
        <f>ROUNDDOWN(IF(('20년간40%'!E146+$C$426)&gt;$B144,$B144,('20년간40%'!E146+$C$426)),-1)</f>
        <v>301970</v>
      </c>
      <c r="F144" s="24">
        <f>ROUNDDOWN(IF(('20년간40%'!F146+$C$426)&gt;$B144,$B144,('20년간40%'!F146+$C$426)),-1)</f>
        <v>397390</v>
      </c>
      <c r="G144" s="24">
        <f>ROUNDDOWN(IF(('20년간40%'!G146+$C$426)&gt;$B144,$B144,('20년간40%'!G146+$C$426)),-1)</f>
        <v>492800</v>
      </c>
      <c r="H144" s="24">
        <f>ROUNDDOWN(IF(('20년간40%'!H146+$C$426)&gt;$B144,$B144,('20년간40%'!H146+$C$426)),-1)</f>
        <v>588210</v>
      </c>
      <c r="I144" s="24">
        <f>ROUNDDOWN(IF(('20년간40%'!I146+$C$426)&gt;$B144,$B144,('20년간40%'!I146+$C$426)),-1)</f>
        <v>683620</v>
      </c>
      <c r="J144" s="24">
        <f>ROUNDDOWN(IF(('20년간40%'!J146+$C$426)&gt;$B144,$B144,('20년간40%'!J146+$C$426)),-1)</f>
        <v>779030</v>
      </c>
    </row>
    <row r="145" spans="1:10" ht="16.5" customHeight="1">
      <c r="A145" s="23">
        <v>139</v>
      </c>
      <c r="B145" s="24">
        <v>1650000</v>
      </c>
      <c r="C145" s="24">
        <f t="shared" si="2"/>
        <v>148500</v>
      </c>
      <c r="D145" s="24">
        <f>ROUNDDOWN(IF(('20년간40%'!D147+$C$426)&gt;$B145,$B145,('20년간40%'!D147+$C$426)),-1)</f>
        <v>206860</v>
      </c>
      <c r="E145" s="24">
        <f>ROUNDDOWN(IF(('20년간40%'!E147+$C$426)&gt;$B145,$B145,('20년간40%'!E147+$C$426)),-1)</f>
        <v>302770</v>
      </c>
      <c r="F145" s="24">
        <f>ROUNDDOWN(IF(('20년간40%'!F147+$C$426)&gt;$B145,$B145,('20년간40%'!F147+$C$426)),-1)</f>
        <v>398430</v>
      </c>
      <c r="G145" s="24">
        <f>ROUNDDOWN(IF(('20년간40%'!G147+$C$426)&gt;$B145,$B145,('20년간40%'!G147+$C$426)),-1)</f>
        <v>494090</v>
      </c>
      <c r="H145" s="24">
        <f>ROUNDDOWN(IF(('20년간40%'!H147+$C$426)&gt;$B145,$B145,('20년간40%'!H147+$C$426)),-1)</f>
        <v>589750</v>
      </c>
      <c r="I145" s="24">
        <f>ROUNDDOWN(IF(('20년간40%'!I147+$C$426)&gt;$B145,$B145,('20년간40%'!I147+$C$426)),-1)</f>
        <v>685410</v>
      </c>
      <c r="J145" s="24">
        <f>ROUNDDOWN(IF(('20년간40%'!J147+$C$426)&gt;$B145,$B145,('20년간40%'!J147+$C$426)),-1)</f>
        <v>781080</v>
      </c>
    </row>
    <row r="146" spans="1:10" ht="16.5" customHeight="1">
      <c r="A146" s="23">
        <v>140</v>
      </c>
      <c r="B146" s="24">
        <v>1660000</v>
      </c>
      <c r="C146" s="24">
        <f t="shared" si="2"/>
        <v>149400</v>
      </c>
      <c r="D146" s="24">
        <f>ROUNDDOWN(IF(('20년간40%'!D148+$C$426)&gt;$B146,$B146,('20년간40%'!D148+$C$426)),-1)</f>
        <v>207400</v>
      </c>
      <c r="E146" s="24">
        <f>ROUNDDOWN(IF(('20년간40%'!E148+$C$426)&gt;$B146,$B146,('20년간40%'!E148+$C$426)),-1)</f>
        <v>303560</v>
      </c>
      <c r="F146" s="24">
        <f>ROUNDDOWN(IF(('20년간40%'!F148+$C$426)&gt;$B146,$B146,('20년간40%'!F148+$C$426)),-1)</f>
        <v>399470</v>
      </c>
      <c r="G146" s="24">
        <f>ROUNDDOWN(IF(('20년간40%'!G148+$C$426)&gt;$B146,$B146,('20년간40%'!G148+$C$426)),-1)</f>
        <v>495380</v>
      </c>
      <c r="H146" s="24">
        <f>ROUNDDOWN(IF(('20년간40%'!H148+$C$426)&gt;$B146,$B146,('20년간40%'!H148+$C$426)),-1)</f>
        <v>591290</v>
      </c>
      <c r="I146" s="24">
        <f>ROUNDDOWN(IF(('20년간40%'!I148+$C$426)&gt;$B146,$B146,('20년간40%'!I148+$C$426)),-1)</f>
        <v>687210</v>
      </c>
      <c r="J146" s="24">
        <f>ROUNDDOWN(IF(('20년간40%'!J148+$C$426)&gt;$B146,$B146,('20년간40%'!J148+$C$426)),-1)</f>
        <v>783120</v>
      </c>
    </row>
    <row r="147" spans="1:10" ht="16.5" customHeight="1">
      <c r="A147" s="23">
        <v>141</v>
      </c>
      <c r="B147" s="24">
        <v>1670000</v>
      </c>
      <c r="C147" s="24">
        <f t="shared" si="2"/>
        <v>150300</v>
      </c>
      <c r="D147" s="24">
        <f>ROUNDDOWN(IF(('20년간40%'!D149+$C$426)&gt;$B147,$B147,('20년간40%'!D149+$C$426)),-1)</f>
        <v>207950</v>
      </c>
      <c r="E147" s="24">
        <f>ROUNDDOWN(IF(('20년간40%'!E149+$C$426)&gt;$B147,$B147,('20년간40%'!E149+$C$426)),-1)</f>
        <v>304350</v>
      </c>
      <c r="F147" s="24">
        <f>ROUNDDOWN(IF(('20년간40%'!F149+$C$426)&gt;$B147,$B147,('20년간40%'!F149+$C$426)),-1)</f>
        <v>400510</v>
      </c>
      <c r="G147" s="24">
        <f>ROUNDDOWN(IF(('20년간40%'!G149+$C$426)&gt;$B147,$B147,('20년간40%'!G149+$C$426)),-1)</f>
        <v>496670</v>
      </c>
      <c r="H147" s="24">
        <f>ROUNDDOWN(IF(('20년간40%'!H149+$C$426)&gt;$B147,$B147,('20년간40%'!H149+$C$426)),-1)</f>
        <v>592830</v>
      </c>
      <c r="I147" s="24">
        <f>ROUNDDOWN(IF(('20년간40%'!I149+$C$426)&gt;$B147,$B147,('20년간40%'!I149+$C$426)),-1)</f>
        <v>689000</v>
      </c>
      <c r="J147" s="24">
        <f>ROUNDDOWN(IF(('20년간40%'!J149+$C$426)&gt;$B147,$B147,('20년간40%'!J149+$C$426)),-1)</f>
        <v>785160</v>
      </c>
    </row>
    <row r="148" spans="1:10" ht="16.5" customHeight="1">
      <c r="A148" s="23">
        <v>142</v>
      </c>
      <c r="B148" s="24">
        <v>1680000</v>
      </c>
      <c r="C148" s="24">
        <f t="shared" si="2"/>
        <v>151200</v>
      </c>
      <c r="D148" s="24">
        <f>ROUNDDOWN(IF(('20년간40%'!D150+$C$426)&gt;$B148,$B148,('20년간40%'!D150+$C$426)),-1)</f>
        <v>208490</v>
      </c>
      <c r="E148" s="24">
        <f>ROUNDDOWN(IF(('20년간40%'!E150+$C$426)&gt;$B148,$B148,('20년간40%'!E150+$C$426)),-1)</f>
        <v>305140</v>
      </c>
      <c r="F148" s="24">
        <f>ROUNDDOWN(IF(('20년간40%'!F150+$C$426)&gt;$B148,$B148,('20년간40%'!F150+$C$426)),-1)</f>
        <v>401550</v>
      </c>
      <c r="G148" s="24">
        <f>ROUNDDOWN(IF(('20년간40%'!G150+$C$426)&gt;$B148,$B148,('20년간40%'!G150+$C$426)),-1)</f>
        <v>497960</v>
      </c>
      <c r="H148" s="24">
        <f>ROUNDDOWN(IF(('20년간40%'!H150+$C$426)&gt;$B148,$B148,('20년간40%'!H150+$C$426)),-1)</f>
        <v>594380</v>
      </c>
      <c r="I148" s="24">
        <f>ROUNDDOWN(IF(('20년간40%'!I150+$C$426)&gt;$B148,$B148,('20년간40%'!I150+$C$426)),-1)</f>
        <v>690790</v>
      </c>
      <c r="J148" s="24">
        <f>ROUNDDOWN(IF(('20년간40%'!J150+$C$426)&gt;$B148,$B148,('20년간40%'!J150+$C$426)),-1)</f>
        <v>787200</v>
      </c>
    </row>
    <row r="149" spans="1:10" ht="16.5" customHeight="1">
      <c r="A149" s="23">
        <v>143</v>
      </c>
      <c r="B149" s="24">
        <v>1690000</v>
      </c>
      <c r="C149" s="24">
        <f t="shared" si="2"/>
        <v>152100</v>
      </c>
      <c r="D149" s="24">
        <f>ROUNDDOWN(IF(('20년간40%'!D151+$C$426)&gt;$B149,$B149,('20년간40%'!D151+$C$426)),-1)</f>
        <v>209030</v>
      </c>
      <c r="E149" s="24">
        <f>ROUNDDOWN(IF(('20년간40%'!E151+$C$426)&gt;$B149,$B149,('20년간40%'!E151+$C$426)),-1)</f>
        <v>305930</v>
      </c>
      <c r="F149" s="24">
        <f>ROUNDDOWN(IF(('20년간40%'!F151+$C$426)&gt;$B149,$B149,('20년간40%'!F151+$C$426)),-1)</f>
        <v>402590</v>
      </c>
      <c r="G149" s="24">
        <f>ROUNDDOWN(IF(('20년간40%'!G151+$C$426)&gt;$B149,$B149,('20년간40%'!G151+$C$426)),-1)</f>
        <v>499250</v>
      </c>
      <c r="H149" s="24">
        <f>ROUNDDOWN(IF(('20년간40%'!H151+$C$426)&gt;$B149,$B149,('20년간40%'!H151+$C$426)),-1)</f>
        <v>595920</v>
      </c>
      <c r="I149" s="24">
        <f>ROUNDDOWN(IF(('20년간40%'!I151+$C$426)&gt;$B149,$B149,('20년간40%'!I151+$C$426)),-1)</f>
        <v>692580</v>
      </c>
      <c r="J149" s="24">
        <f>ROUNDDOWN(IF(('20년간40%'!J151+$C$426)&gt;$B149,$B149,('20년간40%'!J151+$C$426)),-1)</f>
        <v>789240</v>
      </c>
    </row>
    <row r="150" spans="1:10" ht="16.5" customHeight="1">
      <c r="A150" s="23">
        <v>144</v>
      </c>
      <c r="B150" s="24">
        <v>1700000</v>
      </c>
      <c r="C150" s="24">
        <f t="shared" si="2"/>
        <v>153000</v>
      </c>
      <c r="D150" s="24">
        <f>ROUNDDOWN(IF(('20년간40%'!D152+$C$426)&gt;$B150,$B150,('20년간40%'!D152+$C$426)),-1)</f>
        <v>209570</v>
      </c>
      <c r="E150" s="24">
        <f>ROUNDDOWN(IF(('20년간40%'!E152+$C$426)&gt;$B150,$B150,('20년간40%'!E152+$C$426)),-1)</f>
        <v>306720</v>
      </c>
      <c r="F150" s="24">
        <f>ROUNDDOWN(IF(('20년간40%'!F152+$C$426)&gt;$B150,$B150,('20년간40%'!F152+$C$426)),-1)</f>
        <v>403630</v>
      </c>
      <c r="G150" s="24">
        <f>ROUNDDOWN(IF(('20년간40%'!G152+$C$426)&gt;$B150,$B150,('20년간40%'!G152+$C$426)),-1)</f>
        <v>500550</v>
      </c>
      <c r="H150" s="24">
        <f>ROUNDDOWN(IF(('20년간40%'!H152+$C$426)&gt;$B150,$B150,('20년간40%'!H152+$C$426)),-1)</f>
        <v>597460</v>
      </c>
      <c r="I150" s="24">
        <f>ROUNDDOWN(IF(('20년간40%'!I152+$C$426)&gt;$B150,$B150,('20년간40%'!I152+$C$426)),-1)</f>
        <v>694370</v>
      </c>
      <c r="J150" s="24">
        <f>ROUNDDOWN(IF(('20년간40%'!J152+$C$426)&gt;$B150,$B150,('20년간40%'!J152+$C$426)),-1)</f>
        <v>791280</v>
      </c>
    </row>
    <row r="151" spans="1:10" ht="16.5" customHeight="1">
      <c r="A151" s="23">
        <v>145</v>
      </c>
      <c r="B151" s="24">
        <v>1710000</v>
      </c>
      <c r="C151" s="24">
        <f t="shared" si="2"/>
        <v>153900</v>
      </c>
      <c r="D151" s="24">
        <f>ROUNDDOWN(IF(('20년간40%'!D153+$C$426)&gt;$B151,$B151,('20년간40%'!D153+$C$426)),-1)</f>
        <v>210110</v>
      </c>
      <c r="E151" s="24">
        <f>ROUNDDOWN(IF(('20년간40%'!E153+$C$426)&gt;$B151,$B151,('20년간40%'!E153+$C$426)),-1)</f>
        <v>307510</v>
      </c>
      <c r="F151" s="24">
        <f>ROUNDDOWN(IF(('20년간40%'!F153+$C$426)&gt;$B151,$B151,('20년간40%'!F153+$C$426)),-1)</f>
        <v>404680</v>
      </c>
      <c r="G151" s="24">
        <f>ROUNDDOWN(IF(('20년간40%'!G153+$C$426)&gt;$B151,$B151,('20년간40%'!G153+$C$426)),-1)</f>
        <v>501840</v>
      </c>
      <c r="H151" s="24">
        <f>ROUNDDOWN(IF(('20년간40%'!H153+$C$426)&gt;$B151,$B151,('20년간40%'!H153+$C$426)),-1)</f>
        <v>599000</v>
      </c>
      <c r="I151" s="24">
        <f>ROUNDDOWN(IF(('20년간40%'!I153+$C$426)&gt;$B151,$B151,('20년간40%'!I153+$C$426)),-1)</f>
        <v>696160</v>
      </c>
      <c r="J151" s="24">
        <f>ROUNDDOWN(IF(('20년간40%'!J153+$C$426)&gt;$B151,$B151,('20년간40%'!J153+$C$426)),-1)</f>
        <v>793320</v>
      </c>
    </row>
    <row r="152" spans="1:10" ht="16.5" customHeight="1">
      <c r="A152" s="23">
        <v>146</v>
      </c>
      <c r="B152" s="24">
        <v>1720000</v>
      </c>
      <c r="C152" s="24">
        <f t="shared" si="2"/>
        <v>154800</v>
      </c>
      <c r="D152" s="24">
        <f>ROUNDDOWN(IF(('20년간40%'!D154+$C$426)&gt;$B152,$B152,('20년간40%'!D154+$C$426)),-1)</f>
        <v>210650</v>
      </c>
      <c r="E152" s="24">
        <f>ROUNDDOWN(IF(('20년간40%'!E154+$C$426)&gt;$B152,$B152,('20년간40%'!E154+$C$426)),-1)</f>
        <v>308300</v>
      </c>
      <c r="F152" s="24">
        <f>ROUNDDOWN(IF(('20년간40%'!F154+$C$426)&gt;$B152,$B152,('20년간40%'!F154+$C$426)),-1)</f>
        <v>405720</v>
      </c>
      <c r="G152" s="24">
        <f>ROUNDDOWN(IF(('20년간40%'!G154+$C$426)&gt;$B152,$B152,('20년간40%'!G154+$C$426)),-1)</f>
        <v>503130</v>
      </c>
      <c r="H152" s="24">
        <f>ROUNDDOWN(IF(('20년간40%'!H154+$C$426)&gt;$B152,$B152,('20년간40%'!H154+$C$426)),-1)</f>
        <v>600540</v>
      </c>
      <c r="I152" s="24">
        <f>ROUNDDOWN(IF(('20년간40%'!I154+$C$426)&gt;$B152,$B152,('20년간40%'!I154+$C$426)),-1)</f>
        <v>697950</v>
      </c>
      <c r="J152" s="24">
        <f>ROUNDDOWN(IF(('20년간40%'!J154+$C$426)&gt;$B152,$B152,('20년간40%'!J154+$C$426)),-1)</f>
        <v>795360</v>
      </c>
    </row>
    <row r="153" spans="1:10" ht="16.5" customHeight="1">
      <c r="A153" s="23">
        <v>147</v>
      </c>
      <c r="B153" s="24">
        <v>1730000</v>
      </c>
      <c r="C153" s="24">
        <f t="shared" si="2"/>
        <v>155700</v>
      </c>
      <c r="D153" s="24">
        <f>ROUNDDOWN(IF(('20년간40%'!D155+$C$426)&gt;$B153,$B153,('20년간40%'!D155+$C$426)),-1)</f>
        <v>211190</v>
      </c>
      <c r="E153" s="24">
        <f>ROUNDDOWN(IF(('20년간40%'!E155+$C$426)&gt;$B153,$B153,('20년간40%'!E155+$C$426)),-1)</f>
        <v>309100</v>
      </c>
      <c r="F153" s="24">
        <f>ROUNDDOWN(IF(('20년간40%'!F155+$C$426)&gt;$B153,$B153,('20년간40%'!F155+$C$426)),-1)</f>
        <v>406760</v>
      </c>
      <c r="G153" s="24">
        <f>ROUNDDOWN(IF(('20년간40%'!G155+$C$426)&gt;$B153,$B153,('20년간40%'!G155+$C$426)),-1)</f>
        <v>504420</v>
      </c>
      <c r="H153" s="24">
        <f>ROUNDDOWN(IF(('20년간40%'!H155+$C$426)&gt;$B153,$B153,('20년간40%'!H155+$C$426)),-1)</f>
        <v>602080</v>
      </c>
      <c r="I153" s="24">
        <f>ROUNDDOWN(IF(('20년간40%'!I155+$C$426)&gt;$B153,$B153,('20년간40%'!I155+$C$426)),-1)</f>
        <v>699740</v>
      </c>
      <c r="J153" s="24">
        <f>ROUNDDOWN(IF(('20년간40%'!J155+$C$426)&gt;$B153,$B153,('20년간40%'!J155+$C$426)),-1)</f>
        <v>797410</v>
      </c>
    </row>
    <row r="154" spans="1:10" ht="16.5" customHeight="1">
      <c r="A154" s="23">
        <v>148</v>
      </c>
      <c r="B154" s="24">
        <v>1740000</v>
      </c>
      <c r="C154" s="24">
        <f t="shared" si="2"/>
        <v>156600</v>
      </c>
      <c r="D154" s="24">
        <f>ROUNDDOWN(IF(('20년간40%'!D156+$C$426)&gt;$B154,$B154,('20년간40%'!D156+$C$426)),-1)</f>
        <v>211730</v>
      </c>
      <c r="E154" s="24">
        <f>ROUNDDOWN(IF(('20년간40%'!E156+$C$426)&gt;$B154,$B154,('20년간40%'!E156+$C$426)),-1)</f>
        <v>309890</v>
      </c>
      <c r="F154" s="24">
        <f>ROUNDDOWN(IF(('20년간40%'!F156+$C$426)&gt;$B154,$B154,('20년간40%'!F156+$C$426)),-1)</f>
        <v>407800</v>
      </c>
      <c r="G154" s="24">
        <f>ROUNDDOWN(IF(('20년간40%'!G156+$C$426)&gt;$B154,$B154,('20년간40%'!G156+$C$426)),-1)</f>
        <v>505710</v>
      </c>
      <c r="H154" s="24">
        <f>ROUNDDOWN(IF(('20년간40%'!H156+$C$426)&gt;$B154,$B154,('20년간40%'!H156+$C$426)),-1)</f>
        <v>603620</v>
      </c>
      <c r="I154" s="24">
        <f>ROUNDDOWN(IF(('20년간40%'!I156+$C$426)&gt;$B154,$B154,('20년간40%'!I156+$C$426)),-1)</f>
        <v>701540</v>
      </c>
      <c r="J154" s="24">
        <f>ROUNDDOWN(IF(('20년간40%'!J156+$C$426)&gt;$B154,$B154,('20년간40%'!J156+$C$426)),-1)</f>
        <v>799450</v>
      </c>
    </row>
    <row r="155" spans="1:10" ht="16.5" customHeight="1">
      <c r="A155" s="23">
        <v>149</v>
      </c>
      <c r="B155" s="24">
        <v>1750000</v>
      </c>
      <c r="C155" s="24">
        <f t="shared" si="2"/>
        <v>157500</v>
      </c>
      <c r="D155" s="24">
        <f>ROUNDDOWN(IF(('20년간40%'!D157+$C$426)&gt;$B155,$B155,('20년간40%'!D157+$C$426)),-1)</f>
        <v>212270</v>
      </c>
      <c r="E155" s="24">
        <f>ROUNDDOWN(IF(('20년간40%'!E157+$C$426)&gt;$B155,$B155,('20년간40%'!E157+$C$426)),-1)</f>
        <v>310680</v>
      </c>
      <c r="F155" s="24">
        <f>ROUNDDOWN(IF(('20년간40%'!F157+$C$426)&gt;$B155,$B155,('20년간40%'!F157+$C$426)),-1)</f>
        <v>408840</v>
      </c>
      <c r="G155" s="24">
        <f>ROUNDDOWN(IF(('20년간40%'!G157+$C$426)&gt;$B155,$B155,('20년간40%'!G157+$C$426)),-1)</f>
        <v>507000</v>
      </c>
      <c r="H155" s="24">
        <f>ROUNDDOWN(IF(('20년간40%'!H157+$C$426)&gt;$B155,$B155,('20년간40%'!H157+$C$426)),-1)</f>
        <v>605160</v>
      </c>
      <c r="I155" s="24">
        <f>ROUNDDOWN(IF(('20년간40%'!I157+$C$426)&gt;$B155,$B155,('20년간40%'!I157+$C$426)),-1)</f>
        <v>703330</v>
      </c>
      <c r="J155" s="24">
        <f>ROUNDDOWN(IF(('20년간40%'!J157+$C$426)&gt;$B155,$B155,('20년간40%'!J157+$C$426)),-1)</f>
        <v>801490</v>
      </c>
    </row>
    <row r="156" spans="1:10" ht="16.5" customHeight="1">
      <c r="A156" s="23">
        <v>150</v>
      </c>
      <c r="B156" s="24">
        <v>1760000</v>
      </c>
      <c r="C156" s="24">
        <f t="shared" si="2"/>
        <v>158400</v>
      </c>
      <c r="D156" s="24">
        <f>ROUNDDOWN(IF(('20년간40%'!D158+$C$426)&gt;$B156,$B156,('20년간40%'!D158+$C$426)),-1)</f>
        <v>212810</v>
      </c>
      <c r="E156" s="24">
        <f>ROUNDDOWN(IF(('20년간40%'!E158+$C$426)&gt;$B156,$B156,('20년간40%'!E158+$C$426)),-1)</f>
        <v>311470</v>
      </c>
      <c r="F156" s="24">
        <f>ROUNDDOWN(IF(('20년간40%'!F158+$C$426)&gt;$B156,$B156,('20년간40%'!F158+$C$426)),-1)</f>
        <v>409880</v>
      </c>
      <c r="G156" s="24">
        <f>ROUNDDOWN(IF(('20년간40%'!G158+$C$426)&gt;$B156,$B156,('20년간40%'!G158+$C$426)),-1)</f>
        <v>508290</v>
      </c>
      <c r="H156" s="24">
        <f>ROUNDDOWN(IF(('20년간40%'!H158+$C$426)&gt;$B156,$B156,('20년간40%'!H158+$C$426)),-1)</f>
        <v>606710</v>
      </c>
      <c r="I156" s="24">
        <f>ROUNDDOWN(IF(('20년간40%'!I158+$C$426)&gt;$B156,$B156,('20년간40%'!I158+$C$426)),-1)</f>
        <v>705120</v>
      </c>
      <c r="J156" s="24">
        <f>ROUNDDOWN(IF(('20년간40%'!J158+$C$426)&gt;$B156,$B156,('20년간40%'!J158+$C$426)),-1)</f>
        <v>803530</v>
      </c>
    </row>
    <row r="157" spans="1:10" ht="16.5" customHeight="1">
      <c r="A157" s="23">
        <v>151</v>
      </c>
      <c r="B157" s="24">
        <v>1770000</v>
      </c>
      <c r="C157" s="24">
        <f t="shared" si="2"/>
        <v>159300</v>
      </c>
      <c r="D157" s="24">
        <f>ROUNDDOWN(IF(('20년간40%'!D159+$C$426)&gt;$B157,$B157,('20년간40%'!D159+$C$426)),-1)</f>
        <v>213350</v>
      </c>
      <c r="E157" s="24">
        <f>ROUNDDOWN(IF(('20년간40%'!E159+$C$426)&gt;$B157,$B157,('20년간40%'!E159+$C$426)),-1)</f>
        <v>312260</v>
      </c>
      <c r="F157" s="24">
        <f>ROUNDDOWN(IF(('20년간40%'!F159+$C$426)&gt;$B157,$B157,('20년간40%'!F159+$C$426)),-1)</f>
        <v>410920</v>
      </c>
      <c r="G157" s="24">
        <f>ROUNDDOWN(IF(('20년간40%'!G159+$C$426)&gt;$B157,$B157,('20년간40%'!G159+$C$426)),-1)</f>
        <v>509580</v>
      </c>
      <c r="H157" s="24">
        <f>ROUNDDOWN(IF(('20년간40%'!H159+$C$426)&gt;$B157,$B157,('20년간40%'!H159+$C$426)),-1)</f>
        <v>608250</v>
      </c>
      <c r="I157" s="24">
        <f>ROUNDDOWN(IF(('20년간40%'!I159+$C$426)&gt;$B157,$B157,('20년간40%'!I159+$C$426)),-1)</f>
        <v>706910</v>
      </c>
      <c r="J157" s="24">
        <f>ROUNDDOWN(IF(('20년간40%'!J159+$C$426)&gt;$B157,$B157,('20년간40%'!J159+$C$426)),-1)</f>
        <v>805570</v>
      </c>
    </row>
    <row r="158" spans="1:10" ht="16.5" customHeight="1">
      <c r="A158" s="23">
        <v>152</v>
      </c>
      <c r="B158" s="24">
        <v>1780000</v>
      </c>
      <c r="C158" s="24">
        <f t="shared" si="2"/>
        <v>160200</v>
      </c>
      <c r="D158" s="24">
        <f>ROUNDDOWN(IF(('20년간40%'!D160+$C$426)&gt;$B158,$B158,('20년간40%'!D160+$C$426)),-1)</f>
        <v>213890</v>
      </c>
      <c r="E158" s="24">
        <f>ROUNDDOWN(IF(('20년간40%'!E160+$C$426)&gt;$B158,$B158,('20년간40%'!E160+$C$426)),-1)</f>
        <v>313050</v>
      </c>
      <c r="F158" s="24">
        <f>ROUNDDOWN(IF(('20년간40%'!F160+$C$426)&gt;$B158,$B158,('20년간40%'!F160+$C$426)),-1)</f>
        <v>411960</v>
      </c>
      <c r="G158" s="24">
        <f>ROUNDDOWN(IF(('20년간40%'!G160+$C$426)&gt;$B158,$B158,('20년간40%'!G160+$C$426)),-1)</f>
        <v>510880</v>
      </c>
      <c r="H158" s="24">
        <f>ROUNDDOWN(IF(('20년간40%'!H160+$C$426)&gt;$B158,$B158,('20년간40%'!H160+$C$426)),-1)</f>
        <v>609790</v>
      </c>
      <c r="I158" s="24">
        <f>ROUNDDOWN(IF(('20년간40%'!I160+$C$426)&gt;$B158,$B158,('20년간40%'!I160+$C$426)),-1)</f>
        <v>708700</v>
      </c>
      <c r="J158" s="24">
        <f>ROUNDDOWN(IF(('20년간40%'!J160+$C$426)&gt;$B158,$B158,('20년간40%'!J160+$C$426)),-1)</f>
        <v>807610</v>
      </c>
    </row>
    <row r="159" spans="1:10" ht="16.5" customHeight="1">
      <c r="A159" s="23">
        <v>153</v>
      </c>
      <c r="B159" s="24">
        <v>1790000</v>
      </c>
      <c r="C159" s="24">
        <f t="shared" si="2"/>
        <v>161100</v>
      </c>
      <c r="D159" s="24">
        <f>ROUNDDOWN(IF(('20년간40%'!D161+$C$426)&gt;$B159,$B159,('20년간40%'!D161+$C$426)),-1)</f>
        <v>214430</v>
      </c>
      <c r="E159" s="24">
        <f>ROUNDDOWN(IF(('20년간40%'!E161+$C$426)&gt;$B159,$B159,('20년간40%'!E161+$C$426)),-1)</f>
        <v>313840</v>
      </c>
      <c r="F159" s="24">
        <f>ROUNDDOWN(IF(('20년간40%'!F161+$C$426)&gt;$B159,$B159,('20년간40%'!F161+$C$426)),-1)</f>
        <v>413010</v>
      </c>
      <c r="G159" s="24">
        <f>ROUNDDOWN(IF(('20년간40%'!G161+$C$426)&gt;$B159,$B159,('20년간40%'!G161+$C$426)),-1)</f>
        <v>512170</v>
      </c>
      <c r="H159" s="24">
        <f>ROUNDDOWN(IF(('20년간40%'!H161+$C$426)&gt;$B159,$B159,('20년간40%'!H161+$C$426)),-1)</f>
        <v>611330</v>
      </c>
      <c r="I159" s="24">
        <f>ROUNDDOWN(IF(('20년간40%'!I161+$C$426)&gt;$B159,$B159,('20년간40%'!I161+$C$426)),-1)</f>
        <v>710490</v>
      </c>
      <c r="J159" s="24">
        <f>ROUNDDOWN(IF(('20년간40%'!J161+$C$426)&gt;$B159,$B159,('20년간40%'!J161+$C$426)),-1)</f>
        <v>809650</v>
      </c>
    </row>
    <row r="160" spans="1:10" ht="16.5" customHeight="1">
      <c r="A160" s="23">
        <v>154</v>
      </c>
      <c r="B160" s="24">
        <v>1800000</v>
      </c>
      <c r="C160" s="24">
        <f t="shared" si="2"/>
        <v>162000</v>
      </c>
      <c r="D160" s="24">
        <f>ROUNDDOWN(IF(('20년간40%'!D162+$C$426)&gt;$B160,$B160,('20년간40%'!D162+$C$426)),-1)</f>
        <v>214970</v>
      </c>
      <c r="E160" s="24">
        <f>ROUNDDOWN(IF(('20년간40%'!E162+$C$426)&gt;$B160,$B160,('20년간40%'!E162+$C$426)),-1)</f>
        <v>314630</v>
      </c>
      <c r="F160" s="24">
        <f>ROUNDDOWN(IF(('20년간40%'!F162+$C$426)&gt;$B160,$B160,('20년간40%'!F162+$C$426)),-1)</f>
        <v>414050</v>
      </c>
      <c r="G160" s="24">
        <f>ROUNDDOWN(IF(('20년간40%'!G162+$C$426)&gt;$B160,$B160,('20년간40%'!G162+$C$426)),-1)</f>
        <v>513460</v>
      </c>
      <c r="H160" s="24">
        <f>ROUNDDOWN(IF(('20년간40%'!H162+$C$426)&gt;$B160,$B160,('20년간40%'!H162+$C$426)),-1)</f>
        <v>612870</v>
      </c>
      <c r="I160" s="24">
        <f>ROUNDDOWN(IF(('20년간40%'!I162+$C$426)&gt;$B160,$B160,('20년간40%'!I162+$C$426)),-1)</f>
        <v>712280</v>
      </c>
      <c r="J160" s="24">
        <f>ROUNDDOWN(IF(('20년간40%'!J162+$C$426)&gt;$B160,$B160,('20년간40%'!J162+$C$426)),-1)</f>
        <v>811690</v>
      </c>
    </row>
    <row r="161" spans="1:10" ht="16.5" customHeight="1">
      <c r="A161" s="23">
        <v>155</v>
      </c>
      <c r="B161" s="24">
        <v>1810000</v>
      </c>
      <c r="C161" s="24">
        <f t="shared" si="2"/>
        <v>162900</v>
      </c>
      <c r="D161" s="24">
        <f>ROUNDDOWN(IF(('20년간40%'!D163+$C$426)&gt;$B161,$B161,('20년간40%'!D163+$C$426)),-1)</f>
        <v>215510</v>
      </c>
      <c r="E161" s="24">
        <f>ROUNDDOWN(IF(('20년간40%'!E163+$C$426)&gt;$B161,$B161,('20년간40%'!E163+$C$426)),-1)</f>
        <v>315430</v>
      </c>
      <c r="F161" s="24">
        <f>ROUNDDOWN(IF(('20년간40%'!F163+$C$426)&gt;$B161,$B161,('20년간40%'!F163+$C$426)),-1)</f>
        <v>415090</v>
      </c>
      <c r="G161" s="24">
        <f>ROUNDDOWN(IF(('20년간40%'!G163+$C$426)&gt;$B161,$B161,('20년간40%'!G163+$C$426)),-1)</f>
        <v>514750</v>
      </c>
      <c r="H161" s="24">
        <f>ROUNDDOWN(IF(('20년간40%'!H163+$C$426)&gt;$B161,$B161,('20년간40%'!H163+$C$426)),-1)</f>
        <v>614410</v>
      </c>
      <c r="I161" s="24">
        <f>ROUNDDOWN(IF(('20년간40%'!I163+$C$426)&gt;$B161,$B161,('20년간40%'!I163+$C$426)),-1)</f>
        <v>714070</v>
      </c>
      <c r="J161" s="24">
        <f>ROUNDDOWN(IF(('20년간40%'!J163+$C$426)&gt;$B161,$B161,('20년간40%'!J163+$C$426)),-1)</f>
        <v>813740</v>
      </c>
    </row>
    <row r="162" spans="1:10" ht="16.5" customHeight="1">
      <c r="A162" s="23">
        <v>156</v>
      </c>
      <c r="B162" s="24">
        <v>1820000</v>
      </c>
      <c r="C162" s="24">
        <f t="shared" si="2"/>
        <v>163800</v>
      </c>
      <c r="D162" s="24">
        <f>ROUNDDOWN(IF(('20년간40%'!D164+$C$426)&gt;$B162,$B162,('20년간40%'!D164+$C$426)),-1)</f>
        <v>216050</v>
      </c>
      <c r="E162" s="24">
        <f>ROUNDDOWN(IF(('20년간40%'!E164+$C$426)&gt;$B162,$B162,('20년간40%'!E164+$C$426)),-1)</f>
        <v>316220</v>
      </c>
      <c r="F162" s="24">
        <f>ROUNDDOWN(IF(('20년간40%'!F164+$C$426)&gt;$B162,$B162,('20년간40%'!F164+$C$426)),-1)</f>
        <v>416130</v>
      </c>
      <c r="G162" s="24">
        <f>ROUNDDOWN(IF(('20년간40%'!G164+$C$426)&gt;$B162,$B162,('20년간40%'!G164+$C$426)),-1)</f>
        <v>516040</v>
      </c>
      <c r="H162" s="24">
        <f>ROUNDDOWN(IF(('20년간40%'!H164+$C$426)&gt;$B162,$B162,('20년간40%'!H164+$C$426)),-1)</f>
        <v>615950</v>
      </c>
      <c r="I162" s="24">
        <f>ROUNDDOWN(IF(('20년간40%'!I164+$C$426)&gt;$B162,$B162,('20년간40%'!I164+$C$426)),-1)</f>
        <v>715870</v>
      </c>
      <c r="J162" s="24">
        <f>ROUNDDOWN(IF(('20년간40%'!J164+$C$426)&gt;$B162,$B162,('20년간40%'!J164+$C$426)),-1)</f>
        <v>815780</v>
      </c>
    </row>
    <row r="163" spans="1:10" ht="16.5" customHeight="1">
      <c r="A163" s="23">
        <v>157</v>
      </c>
      <c r="B163" s="24">
        <v>1830000</v>
      </c>
      <c r="C163" s="24">
        <f t="shared" si="2"/>
        <v>164700</v>
      </c>
      <c r="D163" s="24">
        <f>ROUNDDOWN(IF(('20년간40%'!D165+$C$426)&gt;$B163,$B163,('20년간40%'!D165+$C$426)),-1)</f>
        <v>216600</v>
      </c>
      <c r="E163" s="24">
        <f>ROUNDDOWN(IF(('20년간40%'!E165+$C$426)&gt;$B163,$B163,('20년간40%'!E165+$C$426)),-1)</f>
        <v>317010</v>
      </c>
      <c r="F163" s="24">
        <f>ROUNDDOWN(IF(('20년간40%'!F165+$C$426)&gt;$B163,$B163,('20년간40%'!F165+$C$426)),-1)</f>
        <v>417170</v>
      </c>
      <c r="G163" s="24">
        <f>ROUNDDOWN(IF(('20년간40%'!G165+$C$426)&gt;$B163,$B163,('20년간40%'!G165+$C$426)),-1)</f>
        <v>517330</v>
      </c>
      <c r="H163" s="24">
        <f>ROUNDDOWN(IF(('20년간40%'!H165+$C$426)&gt;$B163,$B163,('20년간40%'!H165+$C$426)),-1)</f>
        <v>617490</v>
      </c>
      <c r="I163" s="24">
        <f>ROUNDDOWN(IF(('20년간40%'!I165+$C$426)&gt;$B163,$B163,('20년간40%'!I165+$C$426)),-1)</f>
        <v>717660</v>
      </c>
      <c r="J163" s="24">
        <f>ROUNDDOWN(IF(('20년간40%'!J165+$C$426)&gt;$B163,$B163,('20년간40%'!J165+$C$426)),-1)</f>
        <v>817820</v>
      </c>
    </row>
    <row r="164" spans="1:10" ht="16.5" customHeight="1">
      <c r="A164" s="23">
        <v>158</v>
      </c>
      <c r="B164" s="24">
        <v>1840000</v>
      </c>
      <c r="C164" s="24">
        <f t="shared" si="2"/>
        <v>165600</v>
      </c>
      <c r="D164" s="24">
        <f>ROUNDDOWN(IF(('20년간40%'!D166+$C$426)&gt;$B164,$B164,('20년간40%'!D166+$C$426)),-1)</f>
        <v>217140</v>
      </c>
      <c r="E164" s="24">
        <f>ROUNDDOWN(IF(('20년간40%'!E166+$C$426)&gt;$B164,$B164,('20년간40%'!E166+$C$426)),-1)</f>
        <v>317800</v>
      </c>
      <c r="F164" s="24">
        <f>ROUNDDOWN(IF(('20년간40%'!F166+$C$426)&gt;$B164,$B164,('20년간40%'!F166+$C$426)),-1)</f>
        <v>418210</v>
      </c>
      <c r="G164" s="24">
        <f>ROUNDDOWN(IF(('20년간40%'!G166+$C$426)&gt;$B164,$B164,('20년간40%'!G166+$C$426)),-1)</f>
        <v>518620</v>
      </c>
      <c r="H164" s="24">
        <f>ROUNDDOWN(IF(('20년간40%'!H166+$C$426)&gt;$B164,$B164,('20년간40%'!H166+$C$426)),-1)</f>
        <v>619040</v>
      </c>
      <c r="I164" s="24">
        <f>ROUNDDOWN(IF(('20년간40%'!I166+$C$426)&gt;$B164,$B164,('20년간40%'!I166+$C$426)),-1)</f>
        <v>719450</v>
      </c>
      <c r="J164" s="24">
        <f>ROUNDDOWN(IF(('20년간40%'!J166+$C$426)&gt;$B164,$B164,('20년간40%'!J166+$C$426)),-1)</f>
        <v>819860</v>
      </c>
    </row>
    <row r="165" spans="1:10" ht="16.5" customHeight="1">
      <c r="A165" s="23">
        <v>159</v>
      </c>
      <c r="B165" s="24">
        <v>1850000</v>
      </c>
      <c r="C165" s="24">
        <f t="shared" si="2"/>
        <v>166500</v>
      </c>
      <c r="D165" s="24">
        <f>ROUNDDOWN(IF(('20년간40%'!D167+$C$426)&gt;$B165,$B165,('20년간40%'!D167+$C$426)),-1)</f>
        <v>217680</v>
      </c>
      <c r="E165" s="24">
        <f>ROUNDDOWN(IF(('20년간40%'!E167+$C$426)&gt;$B165,$B165,('20년간40%'!E167+$C$426)),-1)</f>
        <v>318590</v>
      </c>
      <c r="F165" s="24">
        <f>ROUNDDOWN(IF(('20년간40%'!F167+$C$426)&gt;$B165,$B165,('20년간40%'!F167+$C$426)),-1)</f>
        <v>419250</v>
      </c>
      <c r="G165" s="24">
        <f>ROUNDDOWN(IF(('20년간40%'!G167+$C$426)&gt;$B165,$B165,('20년간40%'!G167+$C$426)),-1)</f>
        <v>519910</v>
      </c>
      <c r="H165" s="24">
        <f>ROUNDDOWN(IF(('20년간40%'!H167+$C$426)&gt;$B165,$B165,('20년간40%'!H167+$C$426)),-1)</f>
        <v>620580</v>
      </c>
      <c r="I165" s="24">
        <f>ROUNDDOWN(IF(('20년간40%'!I167+$C$426)&gt;$B165,$B165,('20년간40%'!I167+$C$426)),-1)</f>
        <v>721240</v>
      </c>
      <c r="J165" s="24">
        <f>ROUNDDOWN(IF(('20년간40%'!J167+$C$426)&gt;$B165,$B165,('20년간40%'!J167+$C$426)),-1)</f>
        <v>821900</v>
      </c>
    </row>
    <row r="166" spans="1:10" ht="16.5" customHeight="1">
      <c r="A166" s="23">
        <v>160</v>
      </c>
      <c r="B166" s="24">
        <v>1860000</v>
      </c>
      <c r="C166" s="24">
        <f t="shared" si="2"/>
        <v>167400</v>
      </c>
      <c r="D166" s="24">
        <f>ROUNDDOWN(IF(('20년간40%'!D168+$C$426)&gt;$B166,$B166,('20년간40%'!D168+$C$426)),-1)</f>
        <v>218220</v>
      </c>
      <c r="E166" s="24">
        <f>ROUNDDOWN(IF(('20년간40%'!E168+$C$426)&gt;$B166,$B166,('20년간40%'!E168+$C$426)),-1)</f>
        <v>319380</v>
      </c>
      <c r="F166" s="24">
        <f>ROUNDDOWN(IF(('20년간40%'!F168+$C$426)&gt;$B166,$B166,('20년간40%'!F168+$C$426)),-1)</f>
        <v>420290</v>
      </c>
      <c r="G166" s="24">
        <f>ROUNDDOWN(IF(('20년간40%'!G168+$C$426)&gt;$B166,$B166,('20년간40%'!G168+$C$426)),-1)</f>
        <v>521210</v>
      </c>
      <c r="H166" s="24">
        <f>ROUNDDOWN(IF(('20년간40%'!H168+$C$426)&gt;$B166,$B166,('20년간40%'!H168+$C$426)),-1)</f>
        <v>622120</v>
      </c>
      <c r="I166" s="24">
        <f>ROUNDDOWN(IF(('20년간40%'!I168+$C$426)&gt;$B166,$B166,('20년간40%'!I168+$C$426)),-1)</f>
        <v>723030</v>
      </c>
      <c r="J166" s="24">
        <f>ROUNDDOWN(IF(('20년간40%'!J168+$C$426)&gt;$B166,$B166,('20년간40%'!J168+$C$426)),-1)</f>
        <v>823940</v>
      </c>
    </row>
    <row r="167" spans="1:10" ht="16.5" customHeight="1">
      <c r="A167" s="23">
        <v>161</v>
      </c>
      <c r="B167" s="24">
        <v>1870000</v>
      </c>
      <c r="C167" s="24">
        <f t="shared" si="2"/>
        <v>168300</v>
      </c>
      <c r="D167" s="24">
        <f>ROUNDDOWN(IF(('20년간40%'!D169+$C$426)&gt;$B167,$B167,('20년간40%'!D169+$C$426)),-1)</f>
        <v>218760</v>
      </c>
      <c r="E167" s="24">
        <f>ROUNDDOWN(IF(('20년간40%'!E169+$C$426)&gt;$B167,$B167,('20년간40%'!E169+$C$426)),-1)</f>
        <v>320170</v>
      </c>
      <c r="F167" s="24">
        <f>ROUNDDOWN(IF(('20년간40%'!F169+$C$426)&gt;$B167,$B167,('20년간40%'!F169+$C$426)),-1)</f>
        <v>421340</v>
      </c>
      <c r="G167" s="24">
        <f>ROUNDDOWN(IF(('20년간40%'!G169+$C$426)&gt;$B167,$B167,('20년간40%'!G169+$C$426)),-1)</f>
        <v>522500</v>
      </c>
      <c r="H167" s="24">
        <f>ROUNDDOWN(IF(('20년간40%'!H169+$C$426)&gt;$B167,$B167,('20년간40%'!H169+$C$426)),-1)</f>
        <v>623660</v>
      </c>
      <c r="I167" s="24">
        <f>ROUNDDOWN(IF(('20년간40%'!I169+$C$426)&gt;$B167,$B167,('20년간40%'!I169+$C$426)),-1)</f>
        <v>724820</v>
      </c>
      <c r="J167" s="24">
        <f>ROUNDDOWN(IF(('20년간40%'!J169+$C$426)&gt;$B167,$B167,('20년간40%'!J169+$C$426)),-1)</f>
        <v>825980</v>
      </c>
    </row>
    <row r="168" spans="1:10" ht="16.5" customHeight="1">
      <c r="A168" s="23">
        <v>162</v>
      </c>
      <c r="B168" s="24">
        <v>1880000</v>
      </c>
      <c r="C168" s="24">
        <f t="shared" si="2"/>
        <v>169200</v>
      </c>
      <c r="D168" s="24">
        <f>ROUNDDOWN(IF(('20년간40%'!D170+$C$426)&gt;$B168,$B168,('20년간40%'!D170+$C$426)),-1)</f>
        <v>219300</v>
      </c>
      <c r="E168" s="24">
        <f>ROUNDDOWN(IF(('20년간40%'!E170+$C$426)&gt;$B168,$B168,('20년간40%'!E170+$C$426)),-1)</f>
        <v>320960</v>
      </c>
      <c r="F168" s="24">
        <f>ROUNDDOWN(IF(('20년간40%'!F170+$C$426)&gt;$B168,$B168,('20년간40%'!F170+$C$426)),-1)</f>
        <v>422380</v>
      </c>
      <c r="G168" s="24">
        <f>ROUNDDOWN(IF(('20년간40%'!G170+$C$426)&gt;$B168,$B168,('20년간40%'!G170+$C$426)),-1)</f>
        <v>523790</v>
      </c>
      <c r="H168" s="24">
        <f>ROUNDDOWN(IF(('20년간40%'!H170+$C$426)&gt;$B168,$B168,('20년간40%'!H170+$C$426)),-1)</f>
        <v>625200</v>
      </c>
      <c r="I168" s="24">
        <f>ROUNDDOWN(IF(('20년간40%'!I170+$C$426)&gt;$B168,$B168,('20년간40%'!I170+$C$426)),-1)</f>
        <v>726610</v>
      </c>
      <c r="J168" s="24">
        <f>ROUNDDOWN(IF(('20년간40%'!J170+$C$426)&gt;$B168,$B168,('20년간40%'!J170+$C$426)),-1)</f>
        <v>828020</v>
      </c>
    </row>
    <row r="169" spans="1:10" ht="16.5" customHeight="1">
      <c r="A169" s="23">
        <v>163</v>
      </c>
      <c r="B169" s="24">
        <v>1890000</v>
      </c>
      <c r="C169" s="24">
        <f t="shared" si="2"/>
        <v>170100</v>
      </c>
      <c r="D169" s="24">
        <f>ROUNDDOWN(IF(('20년간40%'!D171+$C$426)&gt;$B169,$B169,('20년간40%'!D171+$C$426)),-1)</f>
        <v>219840</v>
      </c>
      <c r="E169" s="24">
        <f>ROUNDDOWN(IF(('20년간40%'!E171+$C$426)&gt;$B169,$B169,('20년간40%'!E171+$C$426)),-1)</f>
        <v>321760</v>
      </c>
      <c r="F169" s="24">
        <f>ROUNDDOWN(IF(('20년간40%'!F171+$C$426)&gt;$B169,$B169,('20년간40%'!F171+$C$426)),-1)</f>
        <v>423420</v>
      </c>
      <c r="G169" s="24">
        <f>ROUNDDOWN(IF(('20년간40%'!G171+$C$426)&gt;$B169,$B169,('20년간40%'!G171+$C$426)),-1)</f>
        <v>525080</v>
      </c>
      <c r="H169" s="24">
        <f>ROUNDDOWN(IF(('20년간40%'!H171+$C$426)&gt;$B169,$B169,('20년간40%'!H171+$C$426)),-1)</f>
        <v>626740</v>
      </c>
      <c r="I169" s="24">
        <f>ROUNDDOWN(IF(('20년간40%'!I171+$C$426)&gt;$B169,$B169,('20년간40%'!I171+$C$426)),-1)</f>
        <v>728400</v>
      </c>
      <c r="J169" s="24">
        <f>ROUNDDOWN(IF(('20년간40%'!J171+$C$426)&gt;$B169,$B169,('20년간40%'!J171+$C$426)),-1)</f>
        <v>830070</v>
      </c>
    </row>
    <row r="170" spans="1:10" ht="16.5" customHeight="1">
      <c r="A170" s="23">
        <v>164</v>
      </c>
      <c r="B170" s="24">
        <v>1900000</v>
      </c>
      <c r="C170" s="24">
        <f t="shared" si="2"/>
        <v>171000</v>
      </c>
      <c r="D170" s="24">
        <f>ROUNDDOWN(IF(('20년간40%'!D172+$C$426)&gt;$B170,$B170,('20년간40%'!D172+$C$426)),-1)</f>
        <v>220380</v>
      </c>
      <c r="E170" s="24">
        <f>ROUNDDOWN(IF(('20년간40%'!E172+$C$426)&gt;$B170,$B170,('20년간40%'!E172+$C$426)),-1)</f>
        <v>322550</v>
      </c>
      <c r="F170" s="24">
        <f>ROUNDDOWN(IF(('20년간40%'!F172+$C$426)&gt;$B170,$B170,('20년간40%'!F172+$C$426)),-1)</f>
        <v>424460</v>
      </c>
      <c r="G170" s="24">
        <f>ROUNDDOWN(IF(('20년간40%'!G172+$C$426)&gt;$B170,$B170,('20년간40%'!G172+$C$426)),-1)</f>
        <v>526370</v>
      </c>
      <c r="H170" s="24">
        <f>ROUNDDOWN(IF(('20년간40%'!H172+$C$426)&gt;$B170,$B170,('20년간40%'!H172+$C$426)),-1)</f>
        <v>628280</v>
      </c>
      <c r="I170" s="24">
        <f>ROUNDDOWN(IF(('20년간40%'!I172+$C$426)&gt;$B170,$B170,('20년간40%'!I172+$C$426)),-1)</f>
        <v>730200</v>
      </c>
      <c r="J170" s="24">
        <f>ROUNDDOWN(IF(('20년간40%'!J172+$C$426)&gt;$B170,$B170,('20년간40%'!J172+$C$426)),-1)</f>
        <v>832110</v>
      </c>
    </row>
    <row r="171" spans="1:10" ht="16.5" customHeight="1">
      <c r="A171" s="23">
        <v>165</v>
      </c>
      <c r="B171" s="24">
        <v>1910000</v>
      </c>
      <c r="C171" s="24">
        <f t="shared" si="2"/>
        <v>171900</v>
      </c>
      <c r="D171" s="24">
        <f>ROUNDDOWN(IF(('20년간40%'!D173+$C$426)&gt;$B171,$B171,('20년간40%'!D173+$C$426)),-1)</f>
        <v>220920</v>
      </c>
      <c r="E171" s="24">
        <f>ROUNDDOWN(IF(('20년간40%'!E173+$C$426)&gt;$B171,$B171,('20년간40%'!E173+$C$426)),-1)</f>
        <v>323340</v>
      </c>
      <c r="F171" s="24">
        <f>ROUNDDOWN(IF(('20년간40%'!F173+$C$426)&gt;$B171,$B171,('20년간40%'!F173+$C$426)),-1)</f>
        <v>425500</v>
      </c>
      <c r="G171" s="24">
        <f>ROUNDDOWN(IF(('20년간40%'!G173+$C$426)&gt;$B171,$B171,('20년간40%'!G173+$C$426)),-1)</f>
        <v>527660</v>
      </c>
      <c r="H171" s="24">
        <f>ROUNDDOWN(IF(('20년간40%'!H173+$C$426)&gt;$B171,$B171,('20년간40%'!H173+$C$426)),-1)</f>
        <v>629820</v>
      </c>
      <c r="I171" s="24">
        <f>ROUNDDOWN(IF(('20년간40%'!I173+$C$426)&gt;$B171,$B171,('20년간40%'!I173+$C$426)),-1)</f>
        <v>731990</v>
      </c>
      <c r="J171" s="24">
        <f>ROUNDDOWN(IF(('20년간40%'!J173+$C$426)&gt;$B171,$B171,('20년간40%'!J173+$C$426)),-1)</f>
        <v>834150</v>
      </c>
    </row>
    <row r="172" spans="1:10" ht="16.5" customHeight="1">
      <c r="A172" s="23">
        <v>166</v>
      </c>
      <c r="B172" s="24">
        <v>1920000</v>
      </c>
      <c r="C172" s="24">
        <f t="shared" si="2"/>
        <v>172800</v>
      </c>
      <c r="D172" s="24">
        <f>ROUNDDOWN(IF(('20년간40%'!D174+$C$426)&gt;$B172,$B172,('20년간40%'!D174+$C$426)),-1)</f>
        <v>221460</v>
      </c>
      <c r="E172" s="24">
        <f>ROUNDDOWN(IF(('20년간40%'!E174+$C$426)&gt;$B172,$B172,('20년간40%'!E174+$C$426)),-1)</f>
        <v>324130</v>
      </c>
      <c r="F172" s="24">
        <f>ROUNDDOWN(IF(('20년간40%'!F174+$C$426)&gt;$B172,$B172,('20년간40%'!F174+$C$426)),-1)</f>
        <v>426540</v>
      </c>
      <c r="G172" s="24">
        <f>ROUNDDOWN(IF(('20년간40%'!G174+$C$426)&gt;$B172,$B172,('20년간40%'!G174+$C$426)),-1)</f>
        <v>528950</v>
      </c>
      <c r="H172" s="24">
        <f>ROUNDDOWN(IF(('20년간40%'!H174+$C$426)&gt;$B172,$B172,('20년간40%'!H174+$C$426)),-1)</f>
        <v>631370</v>
      </c>
      <c r="I172" s="24">
        <f>ROUNDDOWN(IF(('20년간40%'!I174+$C$426)&gt;$B172,$B172,('20년간40%'!I174+$C$426)),-1)</f>
        <v>733780</v>
      </c>
      <c r="J172" s="24">
        <f>ROUNDDOWN(IF(('20년간40%'!J174+$C$426)&gt;$B172,$B172,('20년간40%'!J174+$C$426)),-1)</f>
        <v>836190</v>
      </c>
    </row>
    <row r="173" spans="1:10" ht="16.5" customHeight="1">
      <c r="A173" s="23">
        <v>167</v>
      </c>
      <c r="B173" s="24">
        <v>1930000</v>
      </c>
      <c r="C173" s="24">
        <f t="shared" si="2"/>
        <v>173700</v>
      </c>
      <c r="D173" s="24">
        <f>ROUNDDOWN(IF(('20년간40%'!D175+$C$426)&gt;$B173,$B173,('20년간40%'!D175+$C$426)),-1)</f>
        <v>222000</v>
      </c>
      <c r="E173" s="24">
        <f>ROUNDDOWN(IF(('20년간40%'!E175+$C$426)&gt;$B173,$B173,('20년간40%'!E175+$C$426)),-1)</f>
        <v>324920</v>
      </c>
      <c r="F173" s="24">
        <f>ROUNDDOWN(IF(('20년간40%'!F175+$C$426)&gt;$B173,$B173,('20년간40%'!F175+$C$426)),-1)</f>
        <v>427580</v>
      </c>
      <c r="G173" s="24">
        <f>ROUNDDOWN(IF(('20년간40%'!G175+$C$426)&gt;$B173,$B173,('20년간40%'!G175+$C$426)),-1)</f>
        <v>530240</v>
      </c>
      <c r="H173" s="24">
        <f>ROUNDDOWN(IF(('20년간40%'!H175+$C$426)&gt;$B173,$B173,('20년간40%'!H175+$C$426)),-1)</f>
        <v>632910</v>
      </c>
      <c r="I173" s="24">
        <f>ROUNDDOWN(IF(('20년간40%'!I175+$C$426)&gt;$B173,$B173,('20년간40%'!I175+$C$426)),-1)</f>
        <v>735570</v>
      </c>
      <c r="J173" s="24">
        <f>ROUNDDOWN(IF(('20년간40%'!J175+$C$426)&gt;$B173,$B173,('20년간40%'!J175+$C$426)),-1)</f>
        <v>838230</v>
      </c>
    </row>
    <row r="174" spans="1:10" ht="16.5" customHeight="1">
      <c r="A174" s="23">
        <v>168</v>
      </c>
      <c r="B174" s="24">
        <v>1940000</v>
      </c>
      <c r="C174" s="24">
        <f t="shared" si="2"/>
        <v>174600</v>
      </c>
      <c r="D174" s="24">
        <f>ROUNDDOWN(IF(('20년간40%'!D176+$C$426)&gt;$B174,$B174,('20년간40%'!D176+$C$426)),-1)</f>
        <v>222540</v>
      </c>
      <c r="E174" s="24">
        <f>ROUNDDOWN(IF(('20년간40%'!E176+$C$426)&gt;$B174,$B174,('20년간40%'!E176+$C$426)),-1)</f>
        <v>325710</v>
      </c>
      <c r="F174" s="24">
        <f>ROUNDDOWN(IF(('20년간40%'!F176+$C$426)&gt;$B174,$B174,('20년간40%'!F176+$C$426)),-1)</f>
        <v>428620</v>
      </c>
      <c r="G174" s="24">
        <f>ROUNDDOWN(IF(('20년간40%'!G176+$C$426)&gt;$B174,$B174,('20년간40%'!G176+$C$426)),-1)</f>
        <v>531540</v>
      </c>
      <c r="H174" s="24">
        <f>ROUNDDOWN(IF(('20년간40%'!H176+$C$426)&gt;$B174,$B174,('20년간40%'!H176+$C$426)),-1)</f>
        <v>634450</v>
      </c>
      <c r="I174" s="24">
        <f>ROUNDDOWN(IF(('20년간40%'!I176+$C$426)&gt;$B174,$B174,('20년간40%'!I176+$C$426)),-1)</f>
        <v>737360</v>
      </c>
      <c r="J174" s="24">
        <f>ROUNDDOWN(IF(('20년간40%'!J176+$C$426)&gt;$B174,$B174,('20년간40%'!J176+$C$426)),-1)</f>
        <v>840270</v>
      </c>
    </row>
    <row r="175" spans="1:10" ht="16.5" customHeight="1">
      <c r="A175" s="23">
        <v>169</v>
      </c>
      <c r="B175" s="24">
        <v>1950000</v>
      </c>
      <c r="C175" s="24">
        <f t="shared" si="2"/>
        <v>175500</v>
      </c>
      <c r="D175" s="24">
        <f>ROUNDDOWN(IF(('20년간40%'!D177+$C$426)&gt;$B175,$B175,('20년간40%'!D177+$C$426)),-1)</f>
        <v>223080</v>
      </c>
      <c r="E175" s="24">
        <f>ROUNDDOWN(IF(('20년간40%'!E177+$C$426)&gt;$B175,$B175,('20년간40%'!E177+$C$426)),-1)</f>
        <v>326500</v>
      </c>
      <c r="F175" s="24">
        <f>ROUNDDOWN(IF(('20년간40%'!F177+$C$426)&gt;$B175,$B175,('20년간40%'!F177+$C$426)),-1)</f>
        <v>429670</v>
      </c>
      <c r="G175" s="24">
        <f>ROUNDDOWN(IF(('20년간40%'!G177+$C$426)&gt;$B175,$B175,('20년간40%'!G177+$C$426)),-1)</f>
        <v>532830</v>
      </c>
      <c r="H175" s="24">
        <f>ROUNDDOWN(IF(('20년간40%'!H177+$C$426)&gt;$B175,$B175,('20년간40%'!H177+$C$426)),-1)</f>
        <v>635990</v>
      </c>
      <c r="I175" s="24">
        <f>ROUNDDOWN(IF(('20년간40%'!I177+$C$426)&gt;$B175,$B175,('20년간40%'!I177+$C$426)),-1)</f>
        <v>739150</v>
      </c>
      <c r="J175" s="24">
        <f>ROUNDDOWN(IF(('20년간40%'!J177+$C$426)&gt;$B175,$B175,('20년간40%'!J177+$C$426)),-1)</f>
        <v>842310</v>
      </c>
    </row>
    <row r="176" spans="1:10" ht="16.5" customHeight="1">
      <c r="A176" s="23">
        <v>170</v>
      </c>
      <c r="B176" s="24">
        <v>1960000</v>
      </c>
      <c r="C176" s="24">
        <f t="shared" si="2"/>
        <v>176400</v>
      </c>
      <c r="D176" s="24">
        <f>ROUNDDOWN(IF(('20년간40%'!D178+$C$426)&gt;$B176,$B176,('20년간40%'!D178+$C$426)),-1)</f>
        <v>223620</v>
      </c>
      <c r="E176" s="24">
        <f>ROUNDDOWN(IF(('20년간40%'!E178+$C$426)&gt;$B176,$B176,('20년간40%'!E178+$C$426)),-1)</f>
        <v>327290</v>
      </c>
      <c r="F176" s="24">
        <f>ROUNDDOWN(IF(('20년간40%'!F178+$C$426)&gt;$B176,$B176,('20년간40%'!F178+$C$426)),-1)</f>
        <v>430710</v>
      </c>
      <c r="G176" s="24">
        <f>ROUNDDOWN(IF(('20년간40%'!G178+$C$426)&gt;$B176,$B176,('20년간40%'!G178+$C$426)),-1)</f>
        <v>534120</v>
      </c>
      <c r="H176" s="24">
        <f>ROUNDDOWN(IF(('20년간40%'!H178+$C$426)&gt;$B176,$B176,('20년간40%'!H178+$C$426)),-1)</f>
        <v>637530</v>
      </c>
      <c r="I176" s="24">
        <f>ROUNDDOWN(IF(('20년간40%'!I178+$C$426)&gt;$B176,$B176,('20년간40%'!I178+$C$426)),-1)</f>
        <v>740940</v>
      </c>
      <c r="J176" s="24">
        <f>ROUNDDOWN(IF(('20년간40%'!J178+$C$426)&gt;$B176,$B176,('20년간40%'!J178+$C$426)),-1)</f>
        <v>844350</v>
      </c>
    </row>
    <row r="177" spans="1:10" ht="16.5" customHeight="1">
      <c r="A177" s="23">
        <v>171</v>
      </c>
      <c r="B177" s="24">
        <v>1970000</v>
      </c>
      <c r="C177" s="24">
        <f t="shared" si="2"/>
        <v>177300</v>
      </c>
      <c r="D177" s="24">
        <f>ROUNDDOWN(IF(('20년간40%'!D179+$C$426)&gt;$B177,$B177,('20년간40%'!D179+$C$426)),-1)</f>
        <v>224160</v>
      </c>
      <c r="E177" s="24">
        <f>ROUNDDOWN(IF(('20년간40%'!E179+$C$426)&gt;$B177,$B177,('20년간40%'!E179+$C$426)),-1)</f>
        <v>328090</v>
      </c>
      <c r="F177" s="24">
        <f>ROUNDDOWN(IF(('20년간40%'!F179+$C$426)&gt;$B177,$B177,('20년간40%'!F179+$C$426)),-1)</f>
        <v>431750</v>
      </c>
      <c r="G177" s="24">
        <f>ROUNDDOWN(IF(('20년간40%'!G179+$C$426)&gt;$B177,$B177,('20년간40%'!G179+$C$426)),-1)</f>
        <v>535410</v>
      </c>
      <c r="H177" s="24">
        <f>ROUNDDOWN(IF(('20년간40%'!H179+$C$426)&gt;$B177,$B177,('20년간40%'!H179+$C$426)),-1)</f>
        <v>639070</v>
      </c>
      <c r="I177" s="24">
        <f>ROUNDDOWN(IF(('20년간40%'!I179+$C$426)&gt;$B177,$B177,('20년간40%'!I179+$C$426)),-1)</f>
        <v>742730</v>
      </c>
      <c r="J177" s="24">
        <f>ROUNDDOWN(IF(('20년간40%'!J179+$C$426)&gt;$B177,$B177,('20년간40%'!J179+$C$426)),-1)</f>
        <v>846400</v>
      </c>
    </row>
    <row r="178" spans="1:10" ht="16.5" customHeight="1">
      <c r="A178" s="23">
        <v>172</v>
      </c>
      <c r="B178" s="24">
        <v>1980000</v>
      </c>
      <c r="C178" s="24">
        <f t="shared" si="2"/>
        <v>178200</v>
      </c>
      <c r="D178" s="24">
        <f>ROUNDDOWN(IF(('20년간40%'!D180+$C$426)&gt;$B178,$B178,('20년간40%'!D180+$C$426)),-1)</f>
        <v>224700</v>
      </c>
      <c r="E178" s="24">
        <f>ROUNDDOWN(IF(('20년간40%'!E180+$C$426)&gt;$B178,$B178,('20년간40%'!E180+$C$426)),-1)</f>
        <v>328880</v>
      </c>
      <c r="F178" s="24">
        <f>ROUNDDOWN(IF(('20년간40%'!F180+$C$426)&gt;$B178,$B178,('20년간40%'!F180+$C$426)),-1)</f>
        <v>432790</v>
      </c>
      <c r="G178" s="24">
        <f>ROUNDDOWN(IF(('20년간40%'!G180+$C$426)&gt;$B178,$B178,('20년간40%'!G180+$C$426)),-1)</f>
        <v>536700</v>
      </c>
      <c r="H178" s="24">
        <f>ROUNDDOWN(IF(('20년간40%'!H180+$C$426)&gt;$B178,$B178,('20년간40%'!H180+$C$426)),-1)</f>
        <v>640610</v>
      </c>
      <c r="I178" s="24">
        <f>ROUNDDOWN(IF(('20년간40%'!I180+$C$426)&gt;$B178,$B178,('20년간40%'!I180+$C$426)),-1)</f>
        <v>744530</v>
      </c>
      <c r="J178" s="24">
        <f>ROUNDDOWN(IF(('20년간40%'!J180+$C$426)&gt;$B178,$B178,('20년간40%'!J180+$C$426)),-1)</f>
        <v>848440</v>
      </c>
    </row>
    <row r="179" spans="1:10" ht="16.5" customHeight="1">
      <c r="A179" s="23">
        <v>173</v>
      </c>
      <c r="B179" s="24">
        <v>1990000</v>
      </c>
      <c r="C179" s="24">
        <f t="shared" si="2"/>
        <v>179100</v>
      </c>
      <c r="D179" s="24">
        <f>ROUNDDOWN(IF(('20년간40%'!D181+$C$426)&gt;$B179,$B179,('20년간40%'!D181+$C$426)),-1)</f>
        <v>225250</v>
      </c>
      <c r="E179" s="24">
        <f>ROUNDDOWN(IF(('20년간40%'!E181+$C$426)&gt;$B179,$B179,('20년간40%'!E181+$C$426)),-1)</f>
        <v>329670</v>
      </c>
      <c r="F179" s="24">
        <f>ROUNDDOWN(IF(('20년간40%'!F181+$C$426)&gt;$B179,$B179,('20년간40%'!F181+$C$426)),-1)</f>
        <v>433830</v>
      </c>
      <c r="G179" s="24">
        <f>ROUNDDOWN(IF(('20년간40%'!G181+$C$426)&gt;$B179,$B179,('20년간40%'!G181+$C$426)),-1)</f>
        <v>537990</v>
      </c>
      <c r="H179" s="24">
        <f>ROUNDDOWN(IF(('20년간40%'!H181+$C$426)&gt;$B179,$B179,('20년간40%'!H181+$C$426)),-1)</f>
        <v>642150</v>
      </c>
      <c r="I179" s="24">
        <f>ROUNDDOWN(IF(('20년간40%'!I181+$C$426)&gt;$B179,$B179,('20년간40%'!I181+$C$426)),-1)</f>
        <v>746320</v>
      </c>
      <c r="J179" s="24">
        <f>ROUNDDOWN(IF(('20년간40%'!J181+$C$426)&gt;$B179,$B179,('20년간40%'!J181+$C$426)),-1)</f>
        <v>850480</v>
      </c>
    </row>
    <row r="180" spans="1:10" ht="16.5" customHeight="1">
      <c r="A180" s="23">
        <v>174</v>
      </c>
      <c r="B180" s="24">
        <v>2000000</v>
      </c>
      <c r="C180" s="24">
        <f t="shared" si="2"/>
        <v>180000</v>
      </c>
      <c r="D180" s="24">
        <f>ROUNDDOWN(IF(('20년간40%'!D182+$C$426)&gt;$B180,$B180,('20년간40%'!D182+$C$426)),-1)</f>
        <v>225790</v>
      </c>
      <c r="E180" s="24">
        <f>ROUNDDOWN(IF(('20년간40%'!E182+$C$426)&gt;$B180,$B180,('20년간40%'!E182+$C$426)),-1)</f>
        <v>330460</v>
      </c>
      <c r="F180" s="24">
        <f>ROUNDDOWN(IF(('20년간40%'!F182+$C$426)&gt;$B180,$B180,('20년간40%'!F182+$C$426)),-1)</f>
        <v>434870</v>
      </c>
      <c r="G180" s="24">
        <f>ROUNDDOWN(IF(('20년간40%'!G182+$C$426)&gt;$B180,$B180,('20년간40%'!G182+$C$426)),-1)</f>
        <v>539280</v>
      </c>
      <c r="H180" s="24">
        <f>ROUNDDOWN(IF(('20년간40%'!H182+$C$426)&gt;$B180,$B180,('20년간40%'!H182+$C$426)),-1)</f>
        <v>643700</v>
      </c>
      <c r="I180" s="24">
        <f>ROUNDDOWN(IF(('20년간40%'!I182+$C$426)&gt;$B180,$B180,('20년간40%'!I182+$C$426)),-1)</f>
        <v>748110</v>
      </c>
      <c r="J180" s="24">
        <f>ROUNDDOWN(IF(('20년간40%'!J182+$C$426)&gt;$B180,$B180,('20년간40%'!J182+$C$426)),-1)</f>
        <v>852520</v>
      </c>
    </row>
    <row r="181" spans="1:10" ht="16.5" customHeight="1">
      <c r="A181" s="23">
        <v>175</v>
      </c>
      <c r="B181" s="24">
        <v>2010000</v>
      </c>
      <c r="C181" s="24">
        <f t="shared" si="2"/>
        <v>180900</v>
      </c>
      <c r="D181" s="24">
        <f>ROUNDDOWN(IF(('20년간40%'!D183+$C$426)&gt;$B181,$B181,('20년간40%'!D183+$C$426)),-1)</f>
        <v>226330</v>
      </c>
      <c r="E181" s="24">
        <f>ROUNDDOWN(IF(('20년간40%'!E183+$C$426)&gt;$B181,$B181,('20년간40%'!E183+$C$426)),-1)</f>
        <v>331250</v>
      </c>
      <c r="F181" s="24">
        <f>ROUNDDOWN(IF(('20년간40%'!F183+$C$426)&gt;$B181,$B181,('20년간40%'!F183+$C$426)),-1)</f>
        <v>435910</v>
      </c>
      <c r="G181" s="24">
        <f>ROUNDDOWN(IF(('20년간40%'!G183+$C$426)&gt;$B181,$B181,('20년간40%'!G183+$C$426)),-1)</f>
        <v>540570</v>
      </c>
      <c r="H181" s="24">
        <f>ROUNDDOWN(IF(('20년간40%'!H183+$C$426)&gt;$B181,$B181,('20년간40%'!H183+$C$426)),-1)</f>
        <v>645240</v>
      </c>
      <c r="I181" s="24">
        <f>ROUNDDOWN(IF(('20년간40%'!I183+$C$426)&gt;$B181,$B181,('20년간40%'!I183+$C$426)),-1)</f>
        <v>749900</v>
      </c>
      <c r="J181" s="24">
        <f>ROUNDDOWN(IF(('20년간40%'!J183+$C$426)&gt;$B181,$B181,('20년간40%'!J183+$C$426)),-1)</f>
        <v>854560</v>
      </c>
    </row>
    <row r="182" spans="1:10" ht="16.5" customHeight="1">
      <c r="A182" s="23">
        <v>176</v>
      </c>
      <c r="B182" s="24">
        <v>2020000</v>
      </c>
      <c r="C182" s="24">
        <f t="shared" si="2"/>
        <v>181800</v>
      </c>
      <c r="D182" s="24">
        <f>ROUNDDOWN(IF(('20년간40%'!D184+$C$426)&gt;$B182,$B182,('20년간40%'!D184+$C$426)),-1)</f>
        <v>226870</v>
      </c>
      <c r="E182" s="24">
        <f>ROUNDDOWN(IF(('20년간40%'!E184+$C$426)&gt;$B182,$B182,('20년간40%'!E184+$C$426)),-1)</f>
        <v>332040</v>
      </c>
      <c r="F182" s="24">
        <f>ROUNDDOWN(IF(('20년간40%'!F184+$C$426)&gt;$B182,$B182,('20년간40%'!F184+$C$426)),-1)</f>
        <v>436950</v>
      </c>
      <c r="G182" s="24">
        <f>ROUNDDOWN(IF(('20년간40%'!G184+$C$426)&gt;$B182,$B182,('20년간40%'!G184+$C$426)),-1)</f>
        <v>541870</v>
      </c>
      <c r="H182" s="24">
        <f>ROUNDDOWN(IF(('20년간40%'!H184+$C$426)&gt;$B182,$B182,('20년간40%'!H184+$C$426)),-1)</f>
        <v>646780</v>
      </c>
      <c r="I182" s="24">
        <f>ROUNDDOWN(IF(('20년간40%'!I184+$C$426)&gt;$B182,$B182,('20년간40%'!I184+$C$426)),-1)</f>
        <v>751690</v>
      </c>
      <c r="J182" s="24">
        <f>ROUNDDOWN(IF(('20년간40%'!J184+$C$426)&gt;$B182,$B182,('20년간40%'!J184+$C$426)),-1)</f>
        <v>856600</v>
      </c>
    </row>
    <row r="183" spans="1:10" ht="16.5" customHeight="1">
      <c r="A183" s="23">
        <v>177</v>
      </c>
      <c r="B183" s="24">
        <v>2030000</v>
      </c>
      <c r="C183" s="24">
        <f t="shared" si="2"/>
        <v>182700</v>
      </c>
      <c r="D183" s="24">
        <f>ROUNDDOWN(IF(('20년간40%'!D185+$C$426)&gt;$B183,$B183,('20년간40%'!D185+$C$426)),-1)</f>
        <v>227410</v>
      </c>
      <c r="E183" s="24">
        <f>ROUNDDOWN(IF(('20년간40%'!E185+$C$426)&gt;$B183,$B183,('20년간40%'!E185+$C$426)),-1)</f>
        <v>332830</v>
      </c>
      <c r="F183" s="24">
        <f>ROUNDDOWN(IF(('20년간40%'!F185+$C$426)&gt;$B183,$B183,('20년간40%'!F185+$C$426)),-1)</f>
        <v>438000</v>
      </c>
      <c r="G183" s="24">
        <f>ROUNDDOWN(IF(('20년간40%'!G185+$C$426)&gt;$B183,$B183,('20년간40%'!G185+$C$426)),-1)</f>
        <v>543160</v>
      </c>
      <c r="H183" s="24">
        <f>ROUNDDOWN(IF(('20년간40%'!H185+$C$426)&gt;$B183,$B183,('20년간40%'!H185+$C$426)),-1)</f>
        <v>648320</v>
      </c>
      <c r="I183" s="24">
        <f>ROUNDDOWN(IF(('20년간40%'!I185+$C$426)&gt;$B183,$B183,('20년간40%'!I185+$C$426)),-1)</f>
        <v>753480</v>
      </c>
      <c r="J183" s="24">
        <f>ROUNDDOWN(IF(('20년간40%'!J185+$C$426)&gt;$B183,$B183,('20년간40%'!J185+$C$426)),-1)</f>
        <v>858640</v>
      </c>
    </row>
    <row r="184" spans="1:10" ht="16.5" customHeight="1">
      <c r="A184" s="23">
        <v>178</v>
      </c>
      <c r="B184" s="24">
        <v>2040000</v>
      </c>
      <c r="C184" s="24">
        <f t="shared" si="2"/>
        <v>183600</v>
      </c>
      <c r="D184" s="24">
        <f>ROUNDDOWN(IF(('20년간40%'!D186+$C$426)&gt;$B184,$B184,('20년간40%'!D186+$C$426)),-1)</f>
        <v>227950</v>
      </c>
      <c r="E184" s="24">
        <f>ROUNDDOWN(IF(('20년간40%'!E186+$C$426)&gt;$B184,$B184,('20년간40%'!E186+$C$426)),-1)</f>
        <v>333620</v>
      </c>
      <c r="F184" s="24">
        <f>ROUNDDOWN(IF(('20년간40%'!F186+$C$426)&gt;$B184,$B184,('20년간40%'!F186+$C$426)),-1)</f>
        <v>439040</v>
      </c>
      <c r="G184" s="24">
        <f>ROUNDDOWN(IF(('20년간40%'!G186+$C$426)&gt;$B184,$B184,('20년간40%'!G186+$C$426)),-1)</f>
        <v>544450</v>
      </c>
      <c r="H184" s="24">
        <f>ROUNDDOWN(IF(('20년간40%'!H186+$C$426)&gt;$B184,$B184,('20년간40%'!H186+$C$426)),-1)</f>
        <v>649860</v>
      </c>
      <c r="I184" s="24">
        <f>ROUNDDOWN(IF(('20년간40%'!I186+$C$426)&gt;$B184,$B184,('20년간40%'!I186+$C$426)),-1)</f>
        <v>755270</v>
      </c>
      <c r="J184" s="24">
        <f>ROUNDDOWN(IF(('20년간40%'!J186+$C$426)&gt;$B184,$B184,('20년간40%'!J186+$C$426)),-1)</f>
        <v>860680</v>
      </c>
    </row>
    <row r="185" spans="1:10" ht="16.5" customHeight="1">
      <c r="A185" s="23">
        <v>179</v>
      </c>
      <c r="B185" s="24">
        <v>2050000</v>
      </c>
      <c r="C185" s="24">
        <f t="shared" si="2"/>
        <v>184500</v>
      </c>
      <c r="D185" s="24">
        <f>ROUNDDOWN(IF(('20년간40%'!D187+$C$426)&gt;$B185,$B185,('20년간40%'!D187+$C$426)),-1)</f>
        <v>228490</v>
      </c>
      <c r="E185" s="24">
        <f>ROUNDDOWN(IF(('20년간40%'!E187+$C$426)&gt;$B185,$B185,('20년간40%'!E187+$C$426)),-1)</f>
        <v>334420</v>
      </c>
      <c r="F185" s="24">
        <f>ROUNDDOWN(IF(('20년간40%'!F187+$C$426)&gt;$B185,$B185,('20년간40%'!F187+$C$426)),-1)</f>
        <v>440080</v>
      </c>
      <c r="G185" s="24">
        <f>ROUNDDOWN(IF(('20년간40%'!G187+$C$426)&gt;$B185,$B185,('20년간40%'!G187+$C$426)),-1)</f>
        <v>545740</v>
      </c>
      <c r="H185" s="24">
        <f>ROUNDDOWN(IF(('20년간40%'!H187+$C$426)&gt;$B185,$B185,('20년간40%'!H187+$C$426)),-1)</f>
        <v>651400</v>
      </c>
      <c r="I185" s="24">
        <f>ROUNDDOWN(IF(('20년간40%'!I187+$C$426)&gt;$B185,$B185,('20년간40%'!I187+$C$426)),-1)</f>
        <v>757060</v>
      </c>
      <c r="J185" s="24">
        <f>ROUNDDOWN(IF(('20년간40%'!J187+$C$426)&gt;$B185,$B185,('20년간40%'!J187+$C$426)),-1)</f>
        <v>862730</v>
      </c>
    </row>
    <row r="186" spans="1:10" ht="16.5" customHeight="1">
      <c r="A186" s="23">
        <v>180</v>
      </c>
      <c r="B186" s="24">
        <v>2060000</v>
      </c>
      <c r="C186" s="24">
        <f t="shared" si="2"/>
        <v>185400</v>
      </c>
      <c r="D186" s="24">
        <f>ROUNDDOWN(IF(('20년간40%'!D188+$C$426)&gt;$B186,$B186,('20년간40%'!D188+$C$426)),-1)</f>
        <v>229030</v>
      </c>
      <c r="E186" s="24">
        <f>ROUNDDOWN(IF(('20년간40%'!E188+$C$426)&gt;$B186,$B186,('20년간40%'!E188+$C$426)),-1)</f>
        <v>335210</v>
      </c>
      <c r="F186" s="24">
        <f>ROUNDDOWN(IF(('20년간40%'!F188+$C$426)&gt;$B186,$B186,('20년간40%'!F188+$C$426)),-1)</f>
        <v>441120</v>
      </c>
      <c r="G186" s="24">
        <f>ROUNDDOWN(IF(('20년간40%'!G188+$C$426)&gt;$B186,$B186,('20년간40%'!G188+$C$426)),-1)</f>
        <v>547030</v>
      </c>
      <c r="H186" s="24">
        <f>ROUNDDOWN(IF(('20년간40%'!H188+$C$426)&gt;$B186,$B186,('20년간40%'!H188+$C$426)),-1)</f>
        <v>652940</v>
      </c>
      <c r="I186" s="24">
        <f>ROUNDDOWN(IF(('20년간40%'!I188+$C$426)&gt;$B186,$B186,('20년간40%'!I188+$C$426)),-1)</f>
        <v>758860</v>
      </c>
      <c r="J186" s="24">
        <f>ROUNDDOWN(IF(('20년간40%'!J188+$C$426)&gt;$B186,$B186,('20년간40%'!J188+$C$426)),-1)</f>
        <v>864770</v>
      </c>
    </row>
    <row r="187" spans="1:10" ht="16.5" customHeight="1">
      <c r="A187" s="23">
        <v>181</v>
      </c>
      <c r="B187" s="24">
        <v>2070000</v>
      </c>
      <c r="C187" s="24">
        <f t="shared" si="2"/>
        <v>186300</v>
      </c>
      <c r="D187" s="24">
        <f>ROUNDDOWN(IF(('20년간40%'!D189+$C$426)&gt;$B187,$B187,('20년간40%'!D189+$C$426)),-1)</f>
        <v>229570</v>
      </c>
      <c r="E187" s="24">
        <f>ROUNDDOWN(IF(('20년간40%'!E189+$C$426)&gt;$B187,$B187,('20년간40%'!E189+$C$426)),-1)</f>
        <v>336000</v>
      </c>
      <c r="F187" s="24">
        <f>ROUNDDOWN(IF(('20년간40%'!F189+$C$426)&gt;$B187,$B187,('20년간40%'!F189+$C$426)),-1)</f>
        <v>442160</v>
      </c>
      <c r="G187" s="24">
        <f>ROUNDDOWN(IF(('20년간40%'!G189+$C$426)&gt;$B187,$B187,('20년간40%'!G189+$C$426)),-1)</f>
        <v>548320</v>
      </c>
      <c r="H187" s="24">
        <f>ROUNDDOWN(IF(('20년간40%'!H189+$C$426)&gt;$B187,$B187,('20년간40%'!H189+$C$426)),-1)</f>
        <v>654480</v>
      </c>
      <c r="I187" s="24">
        <f>ROUNDDOWN(IF(('20년간40%'!I189+$C$426)&gt;$B187,$B187,('20년간40%'!I189+$C$426)),-1)</f>
        <v>760650</v>
      </c>
      <c r="J187" s="24">
        <f>ROUNDDOWN(IF(('20년간40%'!J189+$C$426)&gt;$B187,$B187,('20년간40%'!J189+$C$426)),-1)</f>
        <v>866810</v>
      </c>
    </row>
    <row r="188" spans="1:10" ht="16.5" customHeight="1">
      <c r="A188" s="23">
        <v>182</v>
      </c>
      <c r="B188" s="24">
        <v>2080000</v>
      </c>
      <c r="C188" s="24">
        <f t="shared" si="2"/>
        <v>187200</v>
      </c>
      <c r="D188" s="24">
        <f>ROUNDDOWN(IF(('20년간40%'!D190+$C$426)&gt;$B188,$B188,('20년간40%'!D190+$C$426)),-1)</f>
        <v>230110</v>
      </c>
      <c r="E188" s="24">
        <f>ROUNDDOWN(IF(('20년간40%'!E190+$C$426)&gt;$B188,$B188,('20년간40%'!E190+$C$426)),-1)</f>
        <v>336790</v>
      </c>
      <c r="F188" s="24">
        <f>ROUNDDOWN(IF(('20년간40%'!F190+$C$426)&gt;$B188,$B188,('20년간40%'!F190+$C$426)),-1)</f>
        <v>443200</v>
      </c>
      <c r="G188" s="24">
        <f>ROUNDDOWN(IF(('20년간40%'!G190+$C$426)&gt;$B188,$B188,('20년간40%'!G190+$C$426)),-1)</f>
        <v>549610</v>
      </c>
      <c r="H188" s="24">
        <f>ROUNDDOWN(IF(('20년간40%'!H190+$C$426)&gt;$B188,$B188,('20년간40%'!H190+$C$426)),-1)</f>
        <v>656030</v>
      </c>
      <c r="I188" s="24">
        <f>ROUNDDOWN(IF(('20년간40%'!I190+$C$426)&gt;$B188,$B188,('20년간40%'!I190+$C$426)),-1)</f>
        <v>762440</v>
      </c>
      <c r="J188" s="24">
        <f>ROUNDDOWN(IF(('20년간40%'!J190+$C$426)&gt;$B188,$B188,('20년간40%'!J190+$C$426)),-1)</f>
        <v>868850</v>
      </c>
    </row>
    <row r="189" spans="1:10" ht="16.5" customHeight="1">
      <c r="A189" s="23">
        <v>183</v>
      </c>
      <c r="B189" s="24">
        <v>2090000</v>
      </c>
      <c r="C189" s="24">
        <f t="shared" si="2"/>
        <v>188100</v>
      </c>
      <c r="D189" s="24">
        <f>ROUNDDOWN(IF(('20년간40%'!D191+$C$426)&gt;$B189,$B189,('20년간40%'!D191+$C$426)),-1)</f>
        <v>230650</v>
      </c>
      <c r="E189" s="24">
        <f>ROUNDDOWN(IF(('20년간40%'!E191+$C$426)&gt;$B189,$B189,('20년간40%'!E191+$C$426)),-1)</f>
        <v>337580</v>
      </c>
      <c r="F189" s="24">
        <f>ROUNDDOWN(IF(('20년간40%'!F191+$C$426)&gt;$B189,$B189,('20년간40%'!F191+$C$426)),-1)</f>
        <v>444240</v>
      </c>
      <c r="G189" s="24">
        <f>ROUNDDOWN(IF(('20년간40%'!G191+$C$426)&gt;$B189,$B189,('20년간40%'!G191+$C$426)),-1)</f>
        <v>550900</v>
      </c>
      <c r="H189" s="24">
        <f>ROUNDDOWN(IF(('20년간40%'!H191+$C$426)&gt;$B189,$B189,('20년간40%'!H191+$C$426)),-1)</f>
        <v>657570</v>
      </c>
      <c r="I189" s="24">
        <f>ROUNDDOWN(IF(('20년간40%'!I191+$C$426)&gt;$B189,$B189,('20년간40%'!I191+$C$426)),-1)</f>
        <v>764230</v>
      </c>
      <c r="J189" s="24">
        <f>ROUNDDOWN(IF(('20년간40%'!J191+$C$426)&gt;$B189,$B189,('20년간40%'!J191+$C$426)),-1)</f>
        <v>870890</v>
      </c>
    </row>
    <row r="190" spans="1:10" ht="16.5" customHeight="1">
      <c r="A190" s="23">
        <v>184</v>
      </c>
      <c r="B190" s="24">
        <v>2100000</v>
      </c>
      <c r="C190" s="24">
        <f t="shared" si="2"/>
        <v>189000</v>
      </c>
      <c r="D190" s="24">
        <f>ROUNDDOWN(IF(('20년간40%'!D192+$C$426)&gt;$B190,$B190,('20년간40%'!D192+$C$426)),-1)</f>
        <v>231190</v>
      </c>
      <c r="E190" s="24">
        <f>ROUNDDOWN(IF(('20년간40%'!E192+$C$426)&gt;$B190,$B190,('20년간40%'!E192+$C$426)),-1)</f>
        <v>338370</v>
      </c>
      <c r="F190" s="24">
        <f>ROUNDDOWN(IF(('20년간40%'!F192+$C$426)&gt;$B190,$B190,('20년간40%'!F192+$C$426)),-1)</f>
        <v>445280</v>
      </c>
      <c r="G190" s="24">
        <f>ROUNDDOWN(IF(('20년간40%'!G192+$C$426)&gt;$B190,$B190,('20년간40%'!G192+$C$426)),-1)</f>
        <v>552200</v>
      </c>
      <c r="H190" s="24">
        <f>ROUNDDOWN(IF(('20년간40%'!H192+$C$426)&gt;$B190,$B190,('20년간40%'!H192+$C$426)),-1)</f>
        <v>659110</v>
      </c>
      <c r="I190" s="24">
        <f>ROUNDDOWN(IF(('20년간40%'!I192+$C$426)&gt;$B190,$B190,('20년간40%'!I192+$C$426)),-1)</f>
        <v>766020</v>
      </c>
      <c r="J190" s="24">
        <f>ROUNDDOWN(IF(('20년간40%'!J192+$C$426)&gt;$B190,$B190,('20년간40%'!J192+$C$426)),-1)</f>
        <v>872930</v>
      </c>
    </row>
    <row r="191" spans="1:10" ht="16.5" customHeight="1">
      <c r="A191" s="23">
        <v>185</v>
      </c>
      <c r="B191" s="24">
        <v>2110000</v>
      </c>
      <c r="C191" s="24">
        <f t="shared" si="2"/>
        <v>189900</v>
      </c>
      <c r="D191" s="24">
        <f>ROUNDDOWN(IF(('20년간40%'!D193+$C$426)&gt;$B191,$B191,('20년간40%'!D193+$C$426)),-1)</f>
        <v>231730</v>
      </c>
      <c r="E191" s="24">
        <f>ROUNDDOWN(IF(('20년간40%'!E193+$C$426)&gt;$B191,$B191,('20년간40%'!E193+$C$426)),-1)</f>
        <v>339160</v>
      </c>
      <c r="F191" s="24">
        <f>ROUNDDOWN(IF(('20년간40%'!F193+$C$426)&gt;$B191,$B191,('20년간40%'!F193+$C$426)),-1)</f>
        <v>446330</v>
      </c>
      <c r="G191" s="24">
        <f>ROUNDDOWN(IF(('20년간40%'!G193+$C$426)&gt;$B191,$B191,('20년간40%'!G193+$C$426)),-1)</f>
        <v>553490</v>
      </c>
      <c r="H191" s="24">
        <f>ROUNDDOWN(IF(('20년간40%'!H193+$C$426)&gt;$B191,$B191,('20년간40%'!H193+$C$426)),-1)</f>
        <v>660650</v>
      </c>
      <c r="I191" s="24">
        <f>ROUNDDOWN(IF(('20년간40%'!I193+$C$426)&gt;$B191,$B191,('20년간40%'!I193+$C$426)),-1)</f>
        <v>767810</v>
      </c>
      <c r="J191" s="24">
        <f>ROUNDDOWN(IF(('20년간40%'!J193+$C$426)&gt;$B191,$B191,('20년간40%'!J193+$C$426)),-1)</f>
        <v>874970</v>
      </c>
    </row>
    <row r="192" spans="1:10" ht="16.5" customHeight="1">
      <c r="A192" s="23">
        <v>186</v>
      </c>
      <c r="B192" s="24">
        <v>2120000</v>
      </c>
      <c r="C192" s="24">
        <f t="shared" si="2"/>
        <v>190800</v>
      </c>
      <c r="D192" s="24">
        <f>ROUNDDOWN(IF(('20년간40%'!D194+$C$426)&gt;$B192,$B192,('20년간40%'!D194+$C$426)),-1)</f>
        <v>232270</v>
      </c>
      <c r="E192" s="24">
        <f>ROUNDDOWN(IF(('20년간40%'!E194+$C$426)&gt;$B192,$B192,('20년간40%'!E194+$C$426)),-1)</f>
        <v>339950</v>
      </c>
      <c r="F192" s="24">
        <f>ROUNDDOWN(IF(('20년간40%'!F194+$C$426)&gt;$B192,$B192,('20년간40%'!F194+$C$426)),-1)</f>
        <v>447370</v>
      </c>
      <c r="G192" s="24">
        <f>ROUNDDOWN(IF(('20년간40%'!G194+$C$426)&gt;$B192,$B192,('20년간40%'!G194+$C$426)),-1)</f>
        <v>554780</v>
      </c>
      <c r="H192" s="24">
        <f>ROUNDDOWN(IF(('20년간40%'!H194+$C$426)&gt;$B192,$B192,('20년간40%'!H194+$C$426)),-1)</f>
        <v>662190</v>
      </c>
      <c r="I192" s="24">
        <f>ROUNDDOWN(IF(('20년간40%'!I194+$C$426)&gt;$B192,$B192,('20년간40%'!I194+$C$426)),-1)</f>
        <v>769600</v>
      </c>
      <c r="J192" s="24">
        <f>ROUNDDOWN(IF(('20년간40%'!J194+$C$426)&gt;$B192,$B192,('20년간40%'!J194+$C$426)),-1)</f>
        <v>877010</v>
      </c>
    </row>
    <row r="193" spans="1:10" ht="16.5" customHeight="1">
      <c r="A193" s="23">
        <v>187</v>
      </c>
      <c r="B193" s="24">
        <v>2130000</v>
      </c>
      <c r="C193" s="24">
        <f t="shared" si="2"/>
        <v>191700</v>
      </c>
      <c r="D193" s="24">
        <f>ROUNDDOWN(IF(('20년간40%'!D195+$C$426)&gt;$B193,$B193,('20년간40%'!D195+$C$426)),-1)</f>
        <v>232810</v>
      </c>
      <c r="E193" s="24">
        <f>ROUNDDOWN(IF(('20년간40%'!E195+$C$426)&gt;$B193,$B193,('20년간40%'!E195+$C$426)),-1)</f>
        <v>340750</v>
      </c>
      <c r="F193" s="24">
        <f>ROUNDDOWN(IF(('20년간40%'!F195+$C$426)&gt;$B193,$B193,('20년간40%'!F195+$C$426)),-1)</f>
        <v>448410</v>
      </c>
      <c r="G193" s="24">
        <f>ROUNDDOWN(IF(('20년간40%'!G195+$C$426)&gt;$B193,$B193,('20년간40%'!G195+$C$426)),-1)</f>
        <v>556070</v>
      </c>
      <c r="H193" s="24">
        <f>ROUNDDOWN(IF(('20년간40%'!H195+$C$426)&gt;$B193,$B193,('20년간40%'!H195+$C$426)),-1)</f>
        <v>663730</v>
      </c>
      <c r="I193" s="24">
        <f>ROUNDDOWN(IF(('20년간40%'!I195+$C$426)&gt;$B193,$B193,('20년간40%'!I195+$C$426)),-1)</f>
        <v>771390</v>
      </c>
      <c r="J193" s="24">
        <f>ROUNDDOWN(IF(('20년간40%'!J195+$C$426)&gt;$B193,$B193,('20년간40%'!J195+$C$426)),-1)</f>
        <v>879060</v>
      </c>
    </row>
    <row r="194" spans="1:10" ht="16.5" customHeight="1">
      <c r="A194" s="23">
        <v>188</v>
      </c>
      <c r="B194" s="24">
        <v>2140000</v>
      </c>
      <c r="C194" s="24">
        <f t="shared" si="2"/>
        <v>192600</v>
      </c>
      <c r="D194" s="24">
        <f>ROUNDDOWN(IF(('20년간40%'!D196+$C$426)&gt;$B194,$B194,('20년간40%'!D196+$C$426)),-1)</f>
        <v>233350</v>
      </c>
      <c r="E194" s="24">
        <f>ROUNDDOWN(IF(('20년간40%'!E196+$C$426)&gt;$B194,$B194,('20년간40%'!E196+$C$426)),-1)</f>
        <v>341540</v>
      </c>
      <c r="F194" s="24">
        <f>ROUNDDOWN(IF(('20년간40%'!F196+$C$426)&gt;$B194,$B194,('20년간40%'!F196+$C$426)),-1)</f>
        <v>449450</v>
      </c>
      <c r="G194" s="24">
        <f>ROUNDDOWN(IF(('20년간40%'!G196+$C$426)&gt;$B194,$B194,('20년간40%'!G196+$C$426)),-1)</f>
        <v>557360</v>
      </c>
      <c r="H194" s="24">
        <f>ROUNDDOWN(IF(('20년간40%'!H196+$C$426)&gt;$B194,$B194,('20년간40%'!H196+$C$426)),-1)</f>
        <v>665270</v>
      </c>
      <c r="I194" s="24">
        <f>ROUNDDOWN(IF(('20년간40%'!I196+$C$426)&gt;$B194,$B194,('20년간40%'!I196+$C$426)),-1)</f>
        <v>773190</v>
      </c>
      <c r="J194" s="24">
        <f>ROUNDDOWN(IF(('20년간40%'!J196+$C$426)&gt;$B194,$B194,('20년간40%'!J196+$C$426)),-1)</f>
        <v>881100</v>
      </c>
    </row>
    <row r="195" spans="1:10" ht="16.5" customHeight="1">
      <c r="A195" s="23">
        <v>189</v>
      </c>
      <c r="B195" s="24">
        <v>2150000</v>
      </c>
      <c r="C195" s="24">
        <f t="shared" si="2"/>
        <v>193500</v>
      </c>
      <c r="D195" s="24">
        <f>ROUNDDOWN(IF(('20년간40%'!D197+$C$426)&gt;$B195,$B195,('20년간40%'!D197+$C$426)),-1)</f>
        <v>233900</v>
      </c>
      <c r="E195" s="24">
        <f>ROUNDDOWN(IF(('20년간40%'!E197+$C$426)&gt;$B195,$B195,('20년간40%'!E197+$C$426)),-1)</f>
        <v>342330</v>
      </c>
      <c r="F195" s="24">
        <f>ROUNDDOWN(IF(('20년간40%'!F197+$C$426)&gt;$B195,$B195,('20년간40%'!F197+$C$426)),-1)</f>
        <v>450490</v>
      </c>
      <c r="G195" s="24">
        <f>ROUNDDOWN(IF(('20년간40%'!G197+$C$426)&gt;$B195,$B195,('20년간40%'!G197+$C$426)),-1)</f>
        <v>558650</v>
      </c>
      <c r="H195" s="24">
        <f>ROUNDDOWN(IF(('20년간40%'!H197+$C$426)&gt;$B195,$B195,('20년간40%'!H197+$C$426)),-1)</f>
        <v>666810</v>
      </c>
      <c r="I195" s="24">
        <f>ROUNDDOWN(IF(('20년간40%'!I197+$C$426)&gt;$B195,$B195,('20년간40%'!I197+$C$426)),-1)</f>
        <v>774980</v>
      </c>
      <c r="J195" s="24">
        <f>ROUNDDOWN(IF(('20년간40%'!J197+$C$426)&gt;$B195,$B195,('20년간40%'!J197+$C$426)),-1)</f>
        <v>883140</v>
      </c>
    </row>
    <row r="196" spans="1:10" ht="16.5" customHeight="1">
      <c r="A196" s="23">
        <v>190</v>
      </c>
      <c r="B196" s="24">
        <v>2160000</v>
      </c>
      <c r="C196" s="24">
        <f t="shared" si="2"/>
        <v>194400</v>
      </c>
      <c r="D196" s="24">
        <f>ROUNDDOWN(IF(('20년간40%'!D198+$C$426)&gt;$B196,$B196,('20년간40%'!D198+$C$426)),-1)</f>
        <v>234440</v>
      </c>
      <c r="E196" s="24">
        <f>ROUNDDOWN(IF(('20년간40%'!E198+$C$426)&gt;$B196,$B196,('20년간40%'!E198+$C$426)),-1)</f>
        <v>343120</v>
      </c>
      <c r="F196" s="24">
        <f>ROUNDDOWN(IF(('20년간40%'!F198+$C$426)&gt;$B196,$B196,('20년간40%'!F198+$C$426)),-1)</f>
        <v>451530</v>
      </c>
      <c r="G196" s="24">
        <f>ROUNDDOWN(IF(('20년간40%'!G198+$C$426)&gt;$B196,$B196,('20년간40%'!G198+$C$426)),-1)</f>
        <v>559940</v>
      </c>
      <c r="H196" s="24">
        <f>ROUNDDOWN(IF(('20년간40%'!H198+$C$426)&gt;$B196,$B196,('20년간40%'!H198+$C$426)),-1)</f>
        <v>668360</v>
      </c>
      <c r="I196" s="24">
        <f>ROUNDDOWN(IF(('20년간40%'!I198+$C$426)&gt;$B196,$B196,('20년간40%'!I198+$C$426)),-1)</f>
        <v>776770</v>
      </c>
      <c r="J196" s="24">
        <f>ROUNDDOWN(IF(('20년간40%'!J198+$C$426)&gt;$B196,$B196,('20년간40%'!J198+$C$426)),-1)</f>
        <v>885180</v>
      </c>
    </row>
    <row r="197" spans="1:10" ht="16.5" customHeight="1">
      <c r="A197" s="23">
        <v>191</v>
      </c>
      <c r="B197" s="24">
        <v>2170000</v>
      </c>
      <c r="C197" s="24">
        <f t="shared" si="2"/>
        <v>195300</v>
      </c>
      <c r="D197" s="24">
        <f>ROUNDDOWN(IF(('20년간40%'!D199+$C$426)&gt;$B197,$B197,('20년간40%'!D199+$C$426)),-1)</f>
        <v>234980</v>
      </c>
      <c r="E197" s="24">
        <f>ROUNDDOWN(IF(('20년간40%'!E199+$C$426)&gt;$B197,$B197,('20년간40%'!E199+$C$426)),-1)</f>
        <v>343910</v>
      </c>
      <c r="F197" s="24">
        <f>ROUNDDOWN(IF(('20년간40%'!F199+$C$426)&gt;$B197,$B197,('20년간40%'!F199+$C$426)),-1)</f>
        <v>452570</v>
      </c>
      <c r="G197" s="24">
        <f>ROUNDDOWN(IF(('20년간40%'!G199+$C$426)&gt;$B197,$B197,('20년간40%'!G199+$C$426)),-1)</f>
        <v>561230</v>
      </c>
      <c r="H197" s="24">
        <f>ROUNDDOWN(IF(('20년간40%'!H199+$C$426)&gt;$B197,$B197,('20년간40%'!H199+$C$426)),-1)</f>
        <v>669900</v>
      </c>
      <c r="I197" s="24">
        <f>ROUNDDOWN(IF(('20년간40%'!I199+$C$426)&gt;$B197,$B197,('20년간40%'!I199+$C$426)),-1)</f>
        <v>778560</v>
      </c>
      <c r="J197" s="24">
        <f>ROUNDDOWN(IF(('20년간40%'!J199+$C$426)&gt;$B197,$B197,('20년간40%'!J199+$C$426)),-1)</f>
        <v>887220</v>
      </c>
    </row>
    <row r="198" spans="1:10" ht="16.5" customHeight="1">
      <c r="A198" s="23">
        <v>192</v>
      </c>
      <c r="B198" s="24">
        <v>2180000</v>
      </c>
      <c r="C198" s="24">
        <f t="shared" ref="C198:C247" si="3">B198*0.09</f>
        <v>196200</v>
      </c>
      <c r="D198" s="24">
        <f>ROUNDDOWN(IF(('20년간40%'!D200+$C$426)&gt;$B198,$B198,('20년간40%'!D200+$C$426)),-1)</f>
        <v>235520</v>
      </c>
      <c r="E198" s="24">
        <f>ROUNDDOWN(IF(('20년간40%'!E200+$C$426)&gt;$B198,$B198,('20년간40%'!E200+$C$426)),-1)</f>
        <v>344700</v>
      </c>
      <c r="F198" s="24">
        <f>ROUNDDOWN(IF(('20년간40%'!F200+$C$426)&gt;$B198,$B198,('20년간40%'!F200+$C$426)),-1)</f>
        <v>453610</v>
      </c>
      <c r="G198" s="24">
        <f>ROUNDDOWN(IF(('20년간40%'!G200+$C$426)&gt;$B198,$B198,('20년간40%'!G200+$C$426)),-1)</f>
        <v>562530</v>
      </c>
      <c r="H198" s="24">
        <f>ROUNDDOWN(IF(('20년간40%'!H200+$C$426)&gt;$B198,$B198,('20년간40%'!H200+$C$426)),-1)</f>
        <v>671440</v>
      </c>
      <c r="I198" s="24">
        <f>ROUNDDOWN(IF(('20년간40%'!I200+$C$426)&gt;$B198,$B198,('20년간40%'!I200+$C$426)),-1)</f>
        <v>780350</v>
      </c>
      <c r="J198" s="24">
        <f>ROUNDDOWN(IF(('20년간40%'!J200+$C$426)&gt;$B198,$B198,('20년간40%'!J200+$C$426)),-1)</f>
        <v>889260</v>
      </c>
    </row>
    <row r="199" spans="1:10" ht="16.5" customHeight="1">
      <c r="A199" s="23">
        <v>193</v>
      </c>
      <c r="B199" s="24">
        <v>2190000</v>
      </c>
      <c r="C199" s="24">
        <f t="shared" si="3"/>
        <v>197100</v>
      </c>
      <c r="D199" s="24">
        <f>ROUNDDOWN(IF(('20년간40%'!D201+$C$426)&gt;$B199,$B199,('20년간40%'!D201+$C$426)),-1)</f>
        <v>236060</v>
      </c>
      <c r="E199" s="24">
        <f>ROUNDDOWN(IF(('20년간40%'!E201+$C$426)&gt;$B199,$B199,('20년간40%'!E201+$C$426)),-1)</f>
        <v>345490</v>
      </c>
      <c r="F199" s="24">
        <f>ROUNDDOWN(IF(('20년간40%'!F201+$C$426)&gt;$B199,$B199,('20년간40%'!F201+$C$426)),-1)</f>
        <v>454660</v>
      </c>
      <c r="G199" s="24">
        <f>ROUNDDOWN(IF(('20년간40%'!G201+$C$426)&gt;$B199,$B199,('20년간40%'!G201+$C$426)),-1)</f>
        <v>563820</v>
      </c>
      <c r="H199" s="24">
        <f>ROUNDDOWN(IF(('20년간40%'!H201+$C$426)&gt;$B199,$B199,('20년간40%'!H201+$C$426)),-1)</f>
        <v>672980</v>
      </c>
      <c r="I199" s="24">
        <f>ROUNDDOWN(IF(('20년간40%'!I201+$C$426)&gt;$B199,$B199,('20년간40%'!I201+$C$426)),-1)</f>
        <v>782140</v>
      </c>
      <c r="J199" s="24">
        <f>ROUNDDOWN(IF(('20년간40%'!J201+$C$426)&gt;$B199,$B199,('20년간40%'!J201+$C$426)),-1)</f>
        <v>891300</v>
      </c>
    </row>
    <row r="200" spans="1:10" ht="16.5" customHeight="1">
      <c r="A200" s="23">
        <v>194</v>
      </c>
      <c r="B200" s="24">
        <v>2200000</v>
      </c>
      <c r="C200" s="24">
        <f t="shared" si="3"/>
        <v>198000</v>
      </c>
      <c r="D200" s="24">
        <f>ROUNDDOWN(IF(('20년간40%'!D202+$C$426)&gt;$B200,$B200,('20년간40%'!D202+$C$426)),-1)</f>
        <v>236600</v>
      </c>
      <c r="E200" s="24">
        <f>ROUNDDOWN(IF(('20년간40%'!E202+$C$426)&gt;$B200,$B200,('20년간40%'!E202+$C$426)),-1)</f>
        <v>346280</v>
      </c>
      <c r="F200" s="24">
        <f>ROUNDDOWN(IF(('20년간40%'!F202+$C$426)&gt;$B200,$B200,('20년간40%'!F202+$C$426)),-1)</f>
        <v>455700</v>
      </c>
      <c r="G200" s="24">
        <f>ROUNDDOWN(IF(('20년간40%'!G202+$C$426)&gt;$B200,$B200,('20년간40%'!G202+$C$426)),-1)</f>
        <v>565110</v>
      </c>
      <c r="H200" s="24">
        <f>ROUNDDOWN(IF(('20년간40%'!H202+$C$426)&gt;$B200,$B200,('20년간40%'!H202+$C$426)),-1)</f>
        <v>674520</v>
      </c>
      <c r="I200" s="24">
        <f>ROUNDDOWN(IF(('20년간40%'!I202+$C$426)&gt;$B200,$B200,('20년간40%'!I202+$C$426)),-1)</f>
        <v>783930</v>
      </c>
      <c r="J200" s="24">
        <f>ROUNDDOWN(IF(('20년간40%'!J202+$C$426)&gt;$B200,$B200,('20년간40%'!J202+$C$426)),-1)</f>
        <v>893340</v>
      </c>
    </row>
    <row r="201" spans="1:10" ht="16.5" customHeight="1">
      <c r="A201" s="23">
        <v>195</v>
      </c>
      <c r="B201" s="24">
        <v>2210000</v>
      </c>
      <c r="C201" s="24">
        <f t="shared" si="3"/>
        <v>198900</v>
      </c>
      <c r="D201" s="24">
        <f>ROUNDDOWN(IF(('20년간40%'!D203+$C$426)&gt;$B201,$B201,('20년간40%'!D203+$C$426)),-1)</f>
        <v>237140</v>
      </c>
      <c r="E201" s="24">
        <f>ROUNDDOWN(IF(('20년간40%'!E203+$C$426)&gt;$B201,$B201,('20년간40%'!E203+$C$426)),-1)</f>
        <v>347080</v>
      </c>
      <c r="F201" s="24">
        <f>ROUNDDOWN(IF(('20년간40%'!F203+$C$426)&gt;$B201,$B201,('20년간40%'!F203+$C$426)),-1)</f>
        <v>456740</v>
      </c>
      <c r="G201" s="24">
        <f>ROUNDDOWN(IF(('20년간40%'!G203+$C$426)&gt;$B201,$B201,('20년간40%'!G203+$C$426)),-1)</f>
        <v>566400</v>
      </c>
      <c r="H201" s="24">
        <f>ROUNDDOWN(IF(('20년간40%'!H203+$C$426)&gt;$B201,$B201,('20년간40%'!H203+$C$426)),-1)</f>
        <v>676060</v>
      </c>
      <c r="I201" s="24">
        <f>ROUNDDOWN(IF(('20년간40%'!I203+$C$426)&gt;$B201,$B201,('20년간40%'!I203+$C$426)),-1)</f>
        <v>785720</v>
      </c>
      <c r="J201" s="24">
        <f>ROUNDDOWN(IF(('20년간40%'!J203+$C$426)&gt;$B201,$B201,('20년간40%'!J203+$C$426)),-1)</f>
        <v>895390</v>
      </c>
    </row>
    <row r="202" spans="1:10" ht="16.5" customHeight="1">
      <c r="A202" s="23">
        <v>196</v>
      </c>
      <c r="B202" s="24">
        <v>2220000</v>
      </c>
      <c r="C202" s="24">
        <f t="shared" si="3"/>
        <v>199800</v>
      </c>
      <c r="D202" s="24">
        <f>ROUNDDOWN(IF(('20년간40%'!D204+$C$426)&gt;$B202,$B202,('20년간40%'!D204+$C$426)),-1)</f>
        <v>237680</v>
      </c>
      <c r="E202" s="24">
        <f>ROUNDDOWN(IF(('20년간40%'!E204+$C$426)&gt;$B202,$B202,('20년간40%'!E204+$C$426)),-1)</f>
        <v>347870</v>
      </c>
      <c r="F202" s="24">
        <f>ROUNDDOWN(IF(('20년간40%'!F204+$C$426)&gt;$B202,$B202,('20년간40%'!F204+$C$426)),-1)</f>
        <v>457780</v>
      </c>
      <c r="G202" s="24">
        <f>ROUNDDOWN(IF(('20년간40%'!G204+$C$426)&gt;$B202,$B202,('20년간40%'!G204+$C$426)),-1)</f>
        <v>567690</v>
      </c>
      <c r="H202" s="24">
        <f>ROUNDDOWN(IF(('20년간40%'!H204+$C$426)&gt;$B202,$B202,('20년간40%'!H204+$C$426)),-1)</f>
        <v>677600</v>
      </c>
      <c r="I202" s="24">
        <f>ROUNDDOWN(IF(('20년간40%'!I204+$C$426)&gt;$B202,$B202,('20년간40%'!I204+$C$426)),-1)</f>
        <v>787520</v>
      </c>
      <c r="J202" s="24">
        <f>ROUNDDOWN(IF(('20년간40%'!J204+$C$426)&gt;$B202,$B202,('20년간40%'!J204+$C$426)),-1)</f>
        <v>897430</v>
      </c>
    </row>
    <row r="203" spans="1:10" ht="16.5" customHeight="1">
      <c r="A203" s="23">
        <v>197</v>
      </c>
      <c r="B203" s="24">
        <v>2230000</v>
      </c>
      <c r="C203" s="24">
        <f t="shared" si="3"/>
        <v>200700</v>
      </c>
      <c r="D203" s="24">
        <f>ROUNDDOWN(IF(('20년간40%'!D205+$C$426)&gt;$B203,$B203,('20년간40%'!D205+$C$426)),-1)</f>
        <v>238220</v>
      </c>
      <c r="E203" s="24">
        <f>ROUNDDOWN(IF(('20년간40%'!E205+$C$426)&gt;$B203,$B203,('20년간40%'!E205+$C$426)),-1)</f>
        <v>348660</v>
      </c>
      <c r="F203" s="24">
        <f>ROUNDDOWN(IF(('20년간40%'!F205+$C$426)&gt;$B203,$B203,('20년간40%'!F205+$C$426)),-1)</f>
        <v>458820</v>
      </c>
      <c r="G203" s="24">
        <f>ROUNDDOWN(IF(('20년간40%'!G205+$C$426)&gt;$B203,$B203,('20년간40%'!G205+$C$426)),-1)</f>
        <v>568980</v>
      </c>
      <c r="H203" s="24">
        <f>ROUNDDOWN(IF(('20년간40%'!H205+$C$426)&gt;$B203,$B203,('20년간40%'!H205+$C$426)),-1)</f>
        <v>679140</v>
      </c>
      <c r="I203" s="24">
        <f>ROUNDDOWN(IF(('20년간40%'!I205+$C$426)&gt;$B203,$B203,('20년간40%'!I205+$C$426)),-1)</f>
        <v>789310</v>
      </c>
      <c r="J203" s="24">
        <f>ROUNDDOWN(IF(('20년간40%'!J205+$C$426)&gt;$B203,$B203,('20년간40%'!J205+$C$426)),-1)</f>
        <v>899470</v>
      </c>
    </row>
    <row r="204" spans="1:10" ht="16.5" customHeight="1">
      <c r="A204" s="23">
        <v>198</v>
      </c>
      <c r="B204" s="24">
        <v>2240000</v>
      </c>
      <c r="C204" s="24">
        <f t="shared" si="3"/>
        <v>201600</v>
      </c>
      <c r="D204" s="24">
        <f>ROUNDDOWN(IF(('20년간40%'!D206+$C$426)&gt;$B204,$B204,('20년간40%'!D206+$C$426)),-1)</f>
        <v>238760</v>
      </c>
      <c r="E204" s="24">
        <f>ROUNDDOWN(IF(('20년간40%'!E206+$C$426)&gt;$B204,$B204,('20년간40%'!E206+$C$426)),-1)</f>
        <v>349450</v>
      </c>
      <c r="F204" s="24">
        <f>ROUNDDOWN(IF(('20년간40%'!F206+$C$426)&gt;$B204,$B204,('20년간40%'!F206+$C$426)),-1)</f>
        <v>459860</v>
      </c>
      <c r="G204" s="24">
        <f>ROUNDDOWN(IF(('20년간40%'!G206+$C$426)&gt;$B204,$B204,('20년간40%'!G206+$C$426)),-1)</f>
        <v>570270</v>
      </c>
      <c r="H204" s="24">
        <f>ROUNDDOWN(IF(('20년간40%'!H206+$C$426)&gt;$B204,$B204,('20년간40%'!H206+$C$426)),-1)</f>
        <v>680690</v>
      </c>
      <c r="I204" s="24">
        <f>ROUNDDOWN(IF(('20년간40%'!I206+$C$426)&gt;$B204,$B204,('20년간40%'!I206+$C$426)),-1)</f>
        <v>791100</v>
      </c>
      <c r="J204" s="24">
        <f>ROUNDDOWN(IF(('20년간40%'!J206+$C$426)&gt;$B204,$B204,('20년간40%'!J206+$C$426)),-1)</f>
        <v>901510</v>
      </c>
    </row>
    <row r="205" spans="1:10" ht="16.5" customHeight="1">
      <c r="A205" s="23">
        <v>199</v>
      </c>
      <c r="B205" s="24">
        <v>2250000</v>
      </c>
      <c r="C205" s="24">
        <f t="shared" si="3"/>
        <v>202500</v>
      </c>
      <c r="D205" s="24">
        <f>ROUNDDOWN(IF(('20년간40%'!D207+$C$426)&gt;$B205,$B205,('20년간40%'!D207+$C$426)),-1)</f>
        <v>239300</v>
      </c>
      <c r="E205" s="24">
        <f>ROUNDDOWN(IF(('20년간40%'!E207+$C$426)&gt;$B205,$B205,('20년간40%'!E207+$C$426)),-1)</f>
        <v>350240</v>
      </c>
      <c r="F205" s="24">
        <f>ROUNDDOWN(IF(('20년간40%'!F207+$C$426)&gt;$B205,$B205,('20년간40%'!F207+$C$426)),-1)</f>
        <v>460900</v>
      </c>
      <c r="G205" s="24">
        <f>ROUNDDOWN(IF(('20년간40%'!G207+$C$426)&gt;$B205,$B205,('20년간40%'!G207+$C$426)),-1)</f>
        <v>571560</v>
      </c>
      <c r="H205" s="24">
        <f>ROUNDDOWN(IF(('20년간40%'!H207+$C$426)&gt;$B205,$B205,('20년간40%'!H207+$C$426)),-1)</f>
        <v>682230</v>
      </c>
      <c r="I205" s="24">
        <f>ROUNDDOWN(IF(('20년간40%'!I207+$C$426)&gt;$B205,$B205,('20년간40%'!I207+$C$426)),-1)</f>
        <v>792890</v>
      </c>
      <c r="J205" s="24">
        <f>ROUNDDOWN(IF(('20년간40%'!J207+$C$426)&gt;$B205,$B205,('20년간40%'!J207+$C$426)),-1)</f>
        <v>903550</v>
      </c>
    </row>
    <row r="206" spans="1:10" ht="16.5" customHeight="1">
      <c r="A206" s="23">
        <v>200</v>
      </c>
      <c r="B206" s="24">
        <v>2260000</v>
      </c>
      <c r="C206" s="24">
        <f t="shared" si="3"/>
        <v>203400</v>
      </c>
      <c r="D206" s="24">
        <f>ROUNDDOWN(IF(('20년간40%'!D208+$C$426)&gt;$B206,$B206,('20년간40%'!D208+$C$426)),-1)</f>
        <v>239840</v>
      </c>
      <c r="E206" s="24">
        <f>ROUNDDOWN(IF(('20년간40%'!E208+$C$426)&gt;$B206,$B206,('20년간40%'!E208+$C$426)),-1)</f>
        <v>351030</v>
      </c>
      <c r="F206" s="24">
        <f>ROUNDDOWN(IF(('20년간40%'!F208+$C$426)&gt;$B206,$B206,('20년간40%'!F208+$C$426)),-1)</f>
        <v>461940</v>
      </c>
      <c r="G206" s="24">
        <f>ROUNDDOWN(IF(('20년간40%'!G208+$C$426)&gt;$B206,$B206,('20년간40%'!G208+$C$426)),-1)</f>
        <v>572860</v>
      </c>
      <c r="H206" s="24">
        <f>ROUNDDOWN(IF(('20년간40%'!H208+$C$426)&gt;$B206,$B206,('20년간40%'!H208+$C$426)),-1)</f>
        <v>683770</v>
      </c>
      <c r="I206" s="24">
        <f>ROUNDDOWN(IF(('20년간40%'!I208+$C$426)&gt;$B206,$B206,('20년간40%'!I208+$C$426)),-1)</f>
        <v>794680</v>
      </c>
      <c r="J206" s="24">
        <f>ROUNDDOWN(IF(('20년간40%'!J208+$C$426)&gt;$B206,$B206,('20년간40%'!J208+$C$426)),-1)</f>
        <v>905590</v>
      </c>
    </row>
    <row r="207" spans="1:10" ht="16.5" customHeight="1">
      <c r="A207" s="23">
        <v>201</v>
      </c>
      <c r="B207" s="24">
        <v>2270000</v>
      </c>
      <c r="C207" s="24">
        <f t="shared" si="3"/>
        <v>204300</v>
      </c>
      <c r="D207" s="24">
        <f>ROUNDDOWN(IF(('20년간40%'!D209+$C$426)&gt;$B207,$B207,('20년간40%'!D209+$C$426)),-1)</f>
        <v>240380</v>
      </c>
      <c r="E207" s="24">
        <f>ROUNDDOWN(IF(('20년간40%'!E209+$C$426)&gt;$B207,$B207,('20년간40%'!E209+$C$426)),-1)</f>
        <v>351820</v>
      </c>
      <c r="F207" s="24">
        <f>ROUNDDOWN(IF(('20년간40%'!F209+$C$426)&gt;$B207,$B207,('20년간40%'!F209+$C$426)),-1)</f>
        <v>462990</v>
      </c>
      <c r="G207" s="24">
        <f>ROUNDDOWN(IF(('20년간40%'!G209+$C$426)&gt;$B207,$B207,('20년간40%'!G209+$C$426)),-1)</f>
        <v>574150</v>
      </c>
      <c r="H207" s="24">
        <f>ROUNDDOWN(IF(('20년간40%'!H209+$C$426)&gt;$B207,$B207,('20년간40%'!H209+$C$426)),-1)</f>
        <v>685310</v>
      </c>
      <c r="I207" s="24">
        <f>ROUNDDOWN(IF(('20년간40%'!I209+$C$426)&gt;$B207,$B207,('20년간40%'!I209+$C$426)),-1)</f>
        <v>796470</v>
      </c>
      <c r="J207" s="24">
        <f>ROUNDDOWN(IF(('20년간40%'!J209+$C$426)&gt;$B207,$B207,('20년간40%'!J209+$C$426)),-1)</f>
        <v>907630</v>
      </c>
    </row>
    <row r="208" spans="1:10" ht="16.5" customHeight="1">
      <c r="A208" s="23">
        <v>202</v>
      </c>
      <c r="B208" s="24">
        <v>2280000</v>
      </c>
      <c r="C208" s="24">
        <f t="shared" si="3"/>
        <v>205200</v>
      </c>
      <c r="D208" s="24">
        <f>ROUNDDOWN(IF(('20년간40%'!D210+$C$426)&gt;$B208,$B208,('20년간40%'!D210+$C$426)),-1)</f>
        <v>240920</v>
      </c>
      <c r="E208" s="24">
        <f>ROUNDDOWN(IF(('20년간40%'!E210+$C$426)&gt;$B208,$B208,('20년간40%'!E210+$C$426)),-1)</f>
        <v>352610</v>
      </c>
      <c r="F208" s="24">
        <f>ROUNDDOWN(IF(('20년간40%'!F210+$C$426)&gt;$B208,$B208,('20년간40%'!F210+$C$426)),-1)</f>
        <v>464030</v>
      </c>
      <c r="G208" s="24">
        <f>ROUNDDOWN(IF(('20년간40%'!G210+$C$426)&gt;$B208,$B208,('20년간40%'!G210+$C$426)),-1)</f>
        <v>575440</v>
      </c>
      <c r="H208" s="24">
        <f>ROUNDDOWN(IF(('20년간40%'!H210+$C$426)&gt;$B208,$B208,('20년간40%'!H210+$C$426)),-1)</f>
        <v>686850</v>
      </c>
      <c r="I208" s="24">
        <f>ROUNDDOWN(IF(('20년간40%'!I210+$C$426)&gt;$B208,$B208,('20년간40%'!I210+$C$426)),-1)</f>
        <v>798260</v>
      </c>
      <c r="J208" s="24">
        <f>ROUNDDOWN(IF(('20년간40%'!J210+$C$426)&gt;$B208,$B208,('20년간40%'!J210+$C$426)),-1)</f>
        <v>909670</v>
      </c>
    </row>
    <row r="209" spans="1:10" ht="16.5" customHeight="1">
      <c r="A209" s="23">
        <v>203</v>
      </c>
      <c r="B209" s="24">
        <v>2290000</v>
      </c>
      <c r="C209" s="24">
        <f t="shared" si="3"/>
        <v>206100</v>
      </c>
      <c r="D209" s="24">
        <f>ROUNDDOWN(IF(('20년간40%'!D211+$C$426)&gt;$B209,$B209,('20년간40%'!D211+$C$426)),-1)</f>
        <v>241460</v>
      </c>
      <c r="E209" s="24">
        <f>ROUNDDOWN(IF(('20년간40%'!E211+$C$426)&gt;$B209,$B209,('20년간40%'!E211+$C$426)),-1)</f>
        <v>353410</v>
      </c>
      <c r="F209" s="24">
        <f>ROUNDDOWN(IF(('20년간40%'!F211+$C$426)&gt;$B209,$B209,('20년간40%'!F211+$C$426)),-1)</f>
        <v>465070</v>
      </c>
      <c r="G209" s="24">
        <f>ROUNDDOWN(IF(('20년간40%'!G211+$C$426)&gt;$B209,$B209,('20년간40%'!G211+$C$426)),-1)</f>
        <v>576730</v>
      </c>
      <c r="H209" s="24">
        <f>ROUNDDOWN(IF(('20년간40%'!H211+$C$426)&gt;$B209,$B209,('20년간40%'!H211+$C$426)),-1)</f>
        <v>688390</v>
      </c>
      <c r="I209" s="24">
        <f>ROUNDDOWN(IF(('20년간40%'!I211+$C$426)&gt;$B209,$B209,('20년간40%'!I211+$C$426)),-1)</f>
        <v>800050</v>
      </c>
      <c r="J209" s="24">
        <f>ROUNDDOWN(IF(('20년간40%'!J211+$C$426)&gt;$B209,$B209,('20년간40%'!J211+$C$426)),-1)</f>
        <v>911720</v>
      </c>
    </row>
    <row r="210" spans="1:10" ht="16.5" customHeight="1">
      <c r="A210" s="23">
        <v>204</v>
      </c>
      <c r="B210" s="24">
        <v>2300000</v>
      </c>
      <c r="C210" s="24">
        <f t="shared" si="3"/>
        <v>207000</v>
      </c>
      <c r="D210" s="24">
        <f>ROUNDDOWN(IF(('20년간40%'!D212+$C$426)&gt;$B210,$B210,('20년간40%'!D212+$C$426)),-1)</f>
        <v>242000</v>
      </c>
      <c r="E210" s="24">
        <f>ROUNDDOWN(IF(('20년간40%'!E212+$C$426)&gt;$B210,$B210,('20년간40%'!E212+$C$426)),-1)</f>
        <v>354200</v>
      </c>
      <c r="F210" s="24">
        <f>ROUNDDOWN(IF(('20년간40%'!F212+$C$426)&gt;$B210,$B210,('20년간40%'!F212+$C$426)),-1)</f>
        <v>466110</v>
      </c>
      <c r="G210" s="24">
        <f>ROUNDDOWN(IF(('20년간40%'!G212+$C$426)&gt;$B210,$B210,('20년간40%'!G212+$C$426)),-1)</f>
        <v>578020</v>
      </c>
      <c r="H210" s="24">
        <f>ROUNDDOWN(IF(('20년간40%'!H212+$C$426)&gt;$B210,$B210,('20년간40%'!H212+$C$426)),-1)</f>
        <v>689930</v>
      </c>
      <c r="I210" s="24">
        <f>ROUNDDOWN(IF(('20년간40%'!I212+$C$426)&gt;$B210,$B210,('20년간40%'!I212+$C$426)),-1)</f>
        <v>801850</v>
      </c>
      <c r="J210" s="24">
        <f>ROUNDDOWN(IF(('20년간40%'!J212+$C$426)&gt;$B210,$B210,('20년간40%'!J212+$C$426)),-1)</f>
        <v>913760</v>
      </c>
    </row>
    <row r="211" spans="1:10" ht="16.5" customHeight="1">
      <c r="A211" s="23">
        <v>205</v>
      </c>
      <c r="B211" s="24">
        <v>2310000</v>
      </c>
      <c r="C211" s="24">
        <f t="shared" si="3"/>
        <v>207900</v>
      </c>
      <c r="D211" s="24">
        <f>ROUNDDOWN(IF(('20년간40%'!D213+$C$426)&gt;$B211,$B211,('20년간40%'!D213+$C$426)),-1)</f>
        <v>242550</v>
      </c>
      <c r="E211" s="24">
        <f>ROUNDDOWN(IF(('20년간40%'!E213+$C$426)&gt;$B211,$B211,('20년간40%'!E213+$C$426)),-1)</f>
        <v>354990</v>
      </c>
      <c r="F211" s="24">
        <f>ROUNDDOWN(IF(('20년간40%'!F213+$C$426)&gt;$B211,$B211,('20년간40%'!F213+$C$426)),-1)</f>
        <v>467150</v>
      </c>
      <c r="G211" s="24">
        <f>ROUNDDOWN(IF(('20년간40%'!G213+$C$426)&gt;$B211,$B211,('20년간40%'!G213+$C$426)),-1)</f>
        <v>579310</v>
      </c>
      <c r="H211" s="24">
        <f>ROUNDDOWN(IF(('20년간40%'!H213+$C$426)&gt;$B211,$B211,('20년간40%'!H213+$C$426)),-1)</f>
        <v>691470</v>
      </c>
      <c r="I211" s="24">
        <f>ROUNDDOWN(IF(('20년간40%'!I213+$C$426)&gt;$B211,$B211,('20년간40%'!I213+$C$426)),-1)</f>
        <v>803640</v>
      </c>
      <c r="J211" s="24">
        <f>ROUNDDOWN(IF(('20년간40%'!J213+$C$426)&gt;$B211,$B211,('20년간40%'!J213+$C$426)),-1)</f>
        <v>915800</v>
      </c>
    </row>
    <row r="212" spans="1:10" ht="16.5" customHeight="1">
      <c r="A212" s="23">
        <v>206</v>
      </c>
      <c r="B212" s="24">
        <v>2320000</v>
      </c>
      <c r="C212" s="24">
        <f t="shared" si="3"/>
        <v>208800</v>
      </c>
      <c r="D212" s="24">
        <f>ROUNDDOWN(IF(('20년간40%'!D214+$C$426)&gt;$B212,$B212,('20년간40%'!D214+$C$426)),-1)</f>
        <v>243090</v>
      </c>
      <c r="E212" s="24">
        <f>ROUNDDOWN(IF(('20년간40%'!E214+$C$426)&gt;$B212,$B212,('20년간40%'!E214+$C$426)),-1)</f>
        <v>355780</v>
      </c>
      <c r="F212" s="24">
        <f>ROUNDDOWN(IF(('20년간40%'!F214+$C$426)&gt;$B212,$B212,('20년간40%'!F214+$C$426)),-1)</f>
        <v>468190</v>
      </c>
      <c r="G212" s="24">
        <f>ROUNDDOWN(IF(('20년간40%'!G214+$C$426)&gt;$B212,$B212,('20년간40%'!G214+$C$426)),-1)</f>
        <v>580600</v>
      </c>
      <c r="H212" s="24">
        <f>ROUNDDOWN(IF(('20년간40%'!H214+$C$426)&gt;$B212,$B212,('20년간40%'!H214+$C$426)),-1)</f>
        <v>693020</v>
      </c>
      <c r="I212" s="24">
        <f>ROUNDDOWN(IF(('20년간40%'!I214+$C$426)&gt;$B212,$B212,('20년간40%'!I214+$C$426)),-1)</f>
        <v>805430</v>
      </c>
      <c r="J212" s="24">
        <f>ROUNDDOWN(IF(('20년간40%'!J214+$C$426)&gt;$B212,$B212,('20년간40%'!J214+$C$426)),-1)</f>
        <v>917840</v>
      </c>
    </row>
    <row r="213" spans="1:10" ht="16.5" customHeight="1">
      <c r="A213" s="23">
        <v>207</v>
      </c>
      <c r="B213" s="24">
        <v>2330000</v>
      </c>
      <c r="C213" s="24">
        <f t="shared" si="3"/>
        <v>209700</v>
      </c>
      <c r="D213" s="24">
        <f>ROUNDDOWN(IF(('20년간40%'!D215+$C$426)&gt;$B213,$B213,('20년간40%'!D215+$C$426)),-1)</f>
        <v>243630</v>
      </c>
      <c r="E213" s="24">
        <f>ROUNDDOWN(IF(('20년간40%'!E215+$C$426)&gt;$B213,$B213,('20년간40%'!E215+$C$426)),-1)</f>
        <v>356570</v>
      </c>
      <c r="F213" s="24">
        <f>ROUNDDOWN(IF(('20년간40%'!F215+$C$426)&gt;$B213,$B213,('20년간40%'!F215+$C$426)),-1)</f>
        <v>469230</v>
      </c>
      <c r="G213" s="24">
        <f>ROUNDDOWN(IF(('20년간40%'!G215+$C$426)&gt;$B213,$B213,('20년간40%'!G215+$C$426)),-1)</f>
        <v>581890</v>
      </c>
      <c r="H213" s="24">
        <f>ROUNDDOWN(IF(('20년간40%'!H215+$C$426)&gt;$B213,$B213,('20년간40%'!H215+$C$426)),-1)</f>
        <v>694560</v>
      </c>
      <c r="I213" s="24">
        <f>ROUNDDOWN(IF(('20년간40%'!I215+$C$426)&gt;$B213,$B213,('20년간40%'!I215+$C$426)),-1)</f>
        <v>807220</v>
      </c>
      <c r="J213" s="24">
        <f>ROUNDDOWN(IF(('20년간40%'!J215+$C$426)&gt;$B213,$B213,('20년간40%'!J215+$C$426)),-1)</f>
        <v>919880</v>
      </c>
    </row>
    <row r="214" spans="1:10" ht="16.5" customHeight="1">
      <c r="A214" s="23">
        <v>208</v>
      </c>
      <c r="B214" s="24">
        <v>2340000</v>
      </c>
      <c r="C214" s="24">
        <f t="shared" si="3"/>
        <v>210600</v>
      </c>
      <c r="D214" s="24">
        <f>ROUNDDOWN(IF(('20년간40%'!D216+$C$426)&gt;$B214,$B214,('20년간40%'!D216+$C$426)),-1)</f>
        <v>244170</v>
      </c>
      <c r="E214" s="24">
        <f>ROUNDDOWN(IF(('20년간40%'!E216+$C$426)&gt;$B214,$B214,('20년간40%'!E216+$C$426)),-1)</f>
        <v>357360</v>
      </c>
      <c r="F214" s="24">
        <f>ROUNDDOWN(IF(('20년간40%'!F216+$C$426)&gt;$B214,$B214,('20년간40%'!F216+$C$426)),-1)</f>
        <v>470270</v>
      </c>
      <c r="G214" s="24">
        <f>ROUNDDOWN(IF(('20년간40%'!G216+$C$426)&gt;$B214,$B214,('20년간40%'!G216+$C$426)),-1)</f>
        <v>583190</v>
      </c>
      <c r="H214" s="24">
        <f>ROUNDDOWN(IF(('20년간40%'!H216+$C$426)&gt;$B214,$B214,('20년간40%'!H216+$C$426)),-1)</f>
        <v>696100</v>
      </c>
      <c r="I214" s="24">
        <f>ROUNDDOWN(IF(('20년간40%'!I216+$C$426)&gt;$B214,$B214,('20년간40%'!I216+$C$426)),-1)</f>
        <v>809010</v>
      </c>
      <c r="J214" s="24">
        <f>ROUNDDOWN(IF(('20년간40%'!J216+$C$426)&gt;$B214,$B214,('20년간40%'!J216+$C$426)),-1)</f>
        <v>921920</v>
      </c>
    </row>
    <row r="215" spans="1:10" ht="16.5" customHeight="1">
      <c r="A215" s="23">
        <v>209</v>
      </c>
      <c r="B215" s="24">
        <v>2350000</v>
      </c>
      <c r="C215" s="24">
        <f t="shared" si="3"/>
        <v>211500</v>
      </c>
      <c r="D215" s="24">
        <f>ROUNDDOWN(IF(('20년간40%'!D217+$C$426)&gt;$B215,$B215,('20년간40%'!D217+$C$426)),-1)</f>
        <v>244710</v>
      </c>
      <c r="E215" s="24">
        <f>ROUNDDOWN(IF(('20년간40%'!E217+$C$426)&gt;$B215,$B215,('20년간40%'!E217+$C$426)),-1)</f>
        <v>358150</v>
      </c>
      <c r="F215" s="24">
        <f>ROUNDDOWN(IF(('20년간40%'!F217+$C$426)&gt;$B215,$B215,('20년간40%'!F217+$C$426)),-1)</f>
        <v>471320</v>
      </c>
      <c r="G215" s="24">
        <f>ROUNDDOWN(IF(('20년간40%'!G217+$C$426)&gt;$B215,$B215,('20년간40%'!G217+$C$426)),-1)</f>
        <v>584480</v>
      </c>
      <c r="H215" s="24">
        <f>ROUNDDOWN(IF(('20년간40%'!H217+$C$426)&gt;$B215,$B215,('20년간40%'!H217+$C$426)),-1)</f>
        <v>697640</v>
      </c>
      <c r="I215" s="24">
        <f>ROUNDDOWN(IF(('20년간40%'!I217+$C$426)&gt;$B215,$B215,('20년간40%'!I217+$C$426)),-1)</f>
        <v>810800</v>
      </c>
      <c r="J215" s="24">
        <f>ROUNDDOWN(IF(('20년간40%'!J217+$C$426)&gt;$B215,$B215,('20년간40%'!J217+$C$426)),-1)</f>
        <v>923960</v>
      </c>
    </row>
    <row r="216" spans="1:10" ht="16.5" customHeight="1">
      <c r="A216" s="23">
        <v>210</v>
      </c>
      <c r="B216" s="24">
        <v>2360000</v>
      </c>
      <c r="C216" s="24">
        <f t="shared" si="3"/>
        <v>212400</v>
      </c>
      <c r="D216" s="24">
        <f>ROUNDDOWN(IF(('20년간40%'!D218+$C$426)&gt;$B216,$B216,('20년간40%'!D218+$C$426)),-1)</f>
        <v>245250</v>
      </c>
      <c r="E216" s="24">
        <f>ROUNDDOWN(IF(('20년간40%'!E218+$C$426)&gt;$B216,$B216,('20년간40%'!E218+$C$426)),-1)</f>
        <v>358940</v>
      </c>
      <c r="F216" s="24">
        <f>ROUNDDOWN(IF(('20년간40%'!F218+$C$426)&gt;$B216,$B216,('20년간40%'!F218+$C$426)),-1)</f>
        <v>472360</v>
      </c>
      <c r="G216" s="24">
        <f>ROUNDDOWN(IF(('20년간40%'!G218+$C$426)&gt;$B216,$B216,('20년간40%'!G218+$C$426)),-1)</f>
        <v>585770</v>
      </c>
      <c r="H216" s="24">
        <f>ROUNDDOWN(IF(('20년간40%'!H218+$C$426)&gt;$B216,$B216,('20년간40%'!H218+$C$426)),-1)</f>
        <v>699180</v>
      </c>
      <c r="I216" s="24">
        <f>ROUNDDOWN(IF(('20년간40%'!I218+$C$426)&gt;$B216,$B216,('20년간40%'!I218+$C$426)),-1)</f>
        <v>812590</v>
      </c>
      <c r="J216" s="24">
        <f>ROUNDDOWN(IF(('20년간40%'!J218+$C$426)&gt;$B216,$B216,('20년간40%'!J218+$C$426)),-1)</f>
        <v>926000</v>
      </c>
    </row>
    <row r="217" spans="1:10" ht="16.5" customHeight="1">
      <c r="A217" s="23">
        <v>211</v>
      </c>
      <c r="B217" s="24">
        <v>2370000</v>
      </c>
      <c r="C217" s="24">
        <f t="shared" si="3"/>
        <v>213300</v>
      </c>
      <c r="D217" s="24">
        <f>ROUNDDOWN(IF(('20년간40%'!D219+$C$426)&gt;$B217,$B217,('20년간40%'!D219+$C$426)),-1)</f>
        <v>245790</v>
      </c>
      <c r="E217" s="24">
        <f>ROUNDDOWN(IF(('20년간40%'!E219+$C$426)&gt;$B217,$B217,('20년간40%'!E219+$C$426)),-1)</f>
        <v>359740</v>
      </c>
      <c r="F217" s="24">
        <f>ROUNDDOWN(IF(('20년간40%'!F219+$C$426)&gt;$B217,$B217,('20년간40%'!F219+$C$426)),-1)</f>
        <v>473400</v>
      </c>
      <c r="G217" s="24">
        <f>ROUNDDOWN(IF(('20년간40%'!G219+$C$426)&gt;$B217,$B217,('20년간40%'!G219+$C$426)),-1)</f>
        <v>587060</v>
      </c>
      <c r="H217" s="24">
        <f>ROUNDDOWN(IF(('20년간40%'!H219+$C$426)&gt;$B217,$B217,('20년간40%'!H219+$C$426)),-1)</f>
        <v>700720</v>
      </c>
      <c r="I217" s="24">
        <f>ROUNDDOWN(IF(('20년간40%'!I219+$C$426)&gt;$B217,$B217,('20년간40%'!I219+$C$426)),-1)</f>
        <v>814380</v>
      </c>
      <c r="J217" s="24">
        <f>ROUNDDOWN(IF(('20년간40%'!J219+$C$426)&gt;$B217,$B217,('20년간40%'!J219+$C$426)),-1)</f>
        <v>928050</v>
      </c>
    </row>
    <row r="218" spans="1:10" ht="16.5" customHeight="1">
      <c r="A218" s="23">
        <v>212</v>
      </c>
      <c r="B218" s="24">
        <v>2380000</v>
      </c>
      <c r="C218" s="24">
        <f t="shared" si="3"/>
        <v>214200</v>
      </c>
      <c r="D218" s="24">
        <f>ROUNDDOWN(IF(('20년간40%'!D220+$C$426)&gt;$B218,$B218,('20년간40%'!D220+$C$426)),-1)</f>
        <v>246330</v>
      </c>
      <c r="E218" s="24">
        <f>ROUNDDOWN(IF(('20년간40%'!E220+$C$426)&gt;$B218,$B218,('20년간40%'!E220+$C$426)),-1)</f>
        <v>360530</v>
      </c>
      <c r="F218" s="24">
        <f>ROUNDDOWN(IF(('20년간40%'!F220+$C$426)&gt;$B218,$B218,('20년간40%'!F220+$C$426)),-1)</f>
        <v>474440</v>
      </c>
      <c r="G218" s="24">
        <f>ROUNDDOWN(IF(('20년간40%'!G220+$C$426)&gt;$B218,$B218,('20년간40%'!G220+$C$426)),-1)</f>
        <v>588350</v>
      </c>
      <c r="H218" s="24">
        <f>ROUNDDOWN(IF(('20년간40%'!H220+$C$426)&gt;$B218,$B218,('20년간40%'!H220+$C$426)),-1)</f>
        <v>702260</v>
      </c>
      <c r="I218" s="24">
        <f>ROUNDDOWN(IF(('20년간40%'!I220+$C$426)&gt;$B218,$B218,('20년간40%'!I220+$C$426)),-1)</f>
        <v>816180</v>
      </c>
      <c r="J218" s="24">
        <f>ROUNDDOWN(IF(('20년간40%'!J220+$C$426)&gt;$B218,$B218,('20년간40%'!J220+$C$426)),-1)</f>
        <v>930090</v>
      </c>
    </row>
    <row r="219" spans="1:10" ht="16.5" customHeight="1">
      <c r="A219" s="23">
        <v>213</v>
      </c>
      <c r="B219" s="24">
        <v>2390000</v>
      </c>
      <c r="C219" s="24">
        <f t="shared" si="3"/>
        <v>215100</v>
      </c>
      <c r="D219" s="24">
        <f>ROUNDDOWN(IF(('20년간40%'!D221+$C$426)&gt;$B219,$B219,('20년간40%'!D221+$C$426)),-1)</f>
        <v>246870</v>
      </c>
      <c r="E219" s="24">
        <f>ROUNDDOWN(IF(('20년간40%'!E221+$C$426)&gt;$B219,$B219,('20년간40%'!E221+$C$426)),-1)</f>
        <v>361320</v>
      </c>
      <c r="F219" s="24">
        <f>ROUNDDOWN(IF(('20년간40%'!F221+$C$426)&gt;$B219,$B219,('20년간40%'!F221+$C$426)),-1)</f>
        <v>475480</v>
      </c>
      <c r="G219" s="24">
        <f>ROUNDDOWN(IF(('20년간40%'!G221+$C$426)&gt;$B219,$B219,('20년간40%'!G221+$C$426)),-1)</f>
        <v>589640</v>
      </c>
      <c r="H219" s="24">
        <f>ROUNDDOWN(IF(('20년간40%'!H221+$C$426)&gt;$B219,$B219,('20년간40%'!H221+$C$426)),-1)</f>
        <v>703800</v>
      </c>
      <c r="I219" s="24">
        <f>ROUNDDOWN(IF(('20년간40%'!I221+$C$426)&gt;$B219,$B219,('20년간40%'!I221+$C$426)),-1)</f>
        <v>817970</v>
      </c>
      <c r="J219" s="24">
        <f>ROUNDDOWN(IF(('20년간40%'!J221+$C$426)&gt;$B219,$B219,('20년간40%'!J221+$C$426)),-1)</f>
        <v>932130</v>
      </c>
    </row>
    <row r="220" spans="1:10" ht="16.5" customHeight="1">
      <c r="A220" s="23">
        <v>214</v>
      </c>
      <c r="B220" s="24">
        <v>2400000</v>
      </c>
      <c r="C220" s="24">
        <f t="shared" si="3"/>
        <v>216000</v>
      </c>
      <c r="D220" s="24">
        <f>ROUNDDOWN(IF(('20년간40%'!D222+$C$426)&gt;$B220,$B220,('20년간40%'!D222+$C$426)),-1)</f>
        <v>247410</v>
      </c>
      <c r="E220" s="24">
        <f>ROUNDDOWN(IF(('20년간40%'!E222+$C$426)&gt;$B220,$B220,('20년간40%'!E222+$C$426)),-1)</f>
        <v>362110</v>
      </c>
      <c r="F220" s="24">
        <f>ROUNDDOWN(IF(('20년간40%'!F222+$C$426)&gt;$B220,$B220,('20년간40%'!F222+$C$426)),-1)</f>
        <v>476520</v>
      </c>
      <c r="G220" s="24">
        <f>ROUNDDOWN(IF(('20년간40%'!G222+$C$426)&gt;$B220,$B220,('20년간40%'!G222+$C$426)),-1)</f>
        <v>590930</v>
      </c>
      <c r="H220" s="24">
        <f>ROUNDDOWN(IF(('20년간40%'!H222+$C$426)&gt;$B220,$B220,('20년간40%'!H222+$C$426)),-1)</f>
        <v>705350</v>
      </c>
      <c r="I220" s="24">
        <f>ROUNDDOWN(IF(('20년간40%'!I222+$C$426)&gt;$B220,$B220,('20년간40%'!I222+$C$426)),-1)</f>
        <v>819760</v>
      </c>
      <c r="J220" s="24">
        <f>ROUNDDOWN(IF(('20년간40%'!J222+$C$426)&gt;$B220,$B220,('20년간40%'!J222+$C$426)),-1)</f>
        <v>934170</v>
      </c>
    </row>
    <row r="221" spans="1:10" ht="16.5" customHeight="1">
      <c r="A221" s="23">
        <v>215</v>
      </c>
      <c r="B221" s="24">
        <v>2410000</v>
      </c>
      <c r="C221" s="24">
        <f t="shared" si="3"/>
        <v>216900</v>
      </c>
      <c r="D221" s="24">
        <f>ROUNDDOWN(IF(('20년간40%'!D223+$C$426)&gt;$B221,$B221,('20년간40%'!D223+$C$426)),-1)</f>
        <v>247950</v>
      </c>
      <c r="E221" s="24">
        <f>ROUNDDOWN(IF(('20년간40%'!E223+$C$426)&gt;$B221,$B221,('20년간40%'!E223+$C$426)),-1)</f>
        <v>362900</v>
      </c>
      <c r="F221" s="24">
        <f>ROUNDDOWN(IF(('20년간40%'!F223+$C$426)&gt;$B221,$B221,('20년간40%'!F223+$C$426)),-1)</f>
        <v>477560</v>
      </c>
      <c r="G221" s="24">
        <f>ROUNDDOWN(IF(('20년간40%'!G223+$C$426)&gt;$B221,$B221,('20년간40%'!G223+$C$426)),-1)</f>
        <v>592220</v>
      </c>
      <c r="H221" s="24">
        <f>ROUNDDOWN(IF(('20년간40%'!H223+$C$426)&gt;$B221,$B221,('20년간40%'!H223+$C$426)),-1)</f>
        <v>706890</v>
      </c>
      <c r="I221" s="24">
        <f>ROUNDDOWN(IF(('20년간40%'!I223+$C$426)&gt;$B221,$B221,('20년간40%'!I223+$C$426)),-1)</f>
        <v>821550</v>
      </c>
      <c r="J221" s="24">
        <f>ROUNDDOWN(IF(('20년간40%'!J223+$C$426)&gt;$B221,$B221,('20년간40%'!J223+$C$426)),-1)</f>
        <v>936210</v>
      </c>
    </row>
    <row r="222" spans="1:10" ht="16.5" customHeight="1">
      <c r="A222" s="23">
        <v>216</v>
      </c>
      <c r="B222" s="24">
        <v>2420000</v>
      </c>
      <c r="C222" s="24">
        <f t="shared" si="3"/>
        <v>217800</v>
      </c>
      <c r="D222" s="24">
        <f>ROUNDDOWN(IF(('20년간40%'!D224+$C$426)&gt;$B222,$B222,('20년간40%'!D224+$C$426)),-1)</f>
        <v>248490</v>
      </c>
      <c r="E222" s="24">
        <f>ROUNDDOWN(IF(('20년간40%'!E224+$C$426)&gt;$B222,$B222,('20년간40%'!E224+$C$426)),-1)</f>
        <v>363690</v>
      </c>
      <c r="F222" s="24">
        <f>ROUNDDOWN(IF(('20년간40%'!F224+$C$426)&gt;$B222,$B222,('20년간40%'!F224+$C$426)),-1)</f>
        <v>478600</v>
      </c>
      <c r="G222" s="24">
        <f>ROUNDDOWN(IF(('20년간40%'!G224+$C$426)&gt;$B222,$B222,('20년간40%'!G224+$C$426)),-1)</f>
        <v>593520</v>
      </c>
      <c r="H222" s="24">
        <f>ROUNDDOWN(IF(('20년간40%'!H224+$C$426)&gt;$B222,$B222,('20년간40%'!H224+$C$426)),-1)</f>
        <v>708430</v>
      </c>
      <c r="I222" s="24">
        <f>ROUNDDOWN(IF(('20년간40%'!I224+$C$426)&gt;$B222,$B222,('20년간40%'!I224+$C$426)),-1)</f>
        <v>823340</v>
      </c>
      <c r="J222" s="24">
        <f>ROUNDDOWN(IF(('20년간40%'!J224+$C$426)&gt;$B222,$B222,('20년간40%'!J224+$C$426)),-1)</f>
        <v>938250</v>
      </c>
    </row>
    <row r="223" spans="1:10" ht="16.5" customHeight="1">
      <c r="A223" s="23">
        <v>217</v>
      </c>
      <c r="B223" s="24">
        <v>2430000</v>
      </c>
      <c r="C223" s="24">
        <f t="shared" si="3"/>
        <v>218700</v>
      </c>
      <c r="D223" s="24">
        <f>ROUNDDOWN(IF(('20년간40%'!D225+$C$426)&gt;$B223,$B223,('20년간40%'!D225+$C$426)),-1)</f>
        <v>249030</v>
      </c>
      <c r="E223" s="24">
        <f>ROUNDDOWN(IF(('20년간40%'!E225+$C$426)&gt;$B223,$B223,('20년간40%'!E225+$C$426)),-1)</f>
        <v>364480</v>
      </c>
      <c r="F223" s="24">
        <f>ROUNDDOWN(IF(('20년간40%'!F225+$C$426)&gt;$B223,$B223,('20년간40%'!F225+$C$426)),-1)</f>
        <v>479650</v>
      </c>
      <c r="G223" s="24">
        <f>ROUNDDOWN(IF(('20년간40%'!G225+$C$426)&gt;$B223,$B223,('20년간40%'!G225+$C$426)),-1)</f>
        <v>594810</v>
      </c>
      <c r="H223" s="24">
        <f>ROUNDDOWN(IF(('20년간40%'!H225+$C$426)&gt;$B223,$B223,('20년간40%'!H225+$C$426)),-1)</f>
        <v>709970</v>
      </c>
      <c r="I223" s="24">
        <f>ROUNDDOWN(IF(('20년간40%'!I225+$C$426)&gt;$B223,$B223,('20년간40%'!I225+$C$426)),-1)</f>
        <v>825130</v>
      </c>
      <c r="J223" s="24">
        <f>ROUNDDOWN(IF(('20년간40%'!J225+$C$426)&gt;$B223,$B223,('20년간40%'!J225+$C$426)),-1)</f>
        <v>940290</v>
      </c>
    </row>
    <row r="224" spans="1:10" ht="16.5" customHeight="1">
      <c r="A224" s="23">
        <v>218</v>
      </c>
      <c r="B224" s="24">
        <v>2440000</v>
      </c>
      <c r="C224" s="24">
        <f t="shared" si="3"/>
        <v>219600</v>
      </c>
      <c r="D224" s="24">
        <f>ROUNDDOWN(IF(('20년간40%'!D226+$C$426)&gt;$B224,$B224,('20년간40%'!D226+$C$426)),-1)</f>
        <v>249570</v>
      </c>
      <c r="E224" s="24">
        <f>ROUNDDOWN(IF(('20년간40%'!E226+$C$426)&gt;$B224,$B224,('20년간40%'!E226+$C$426)),-1)</f>
        <v>365270</v>
      </c>
      <c r="F224" s="24">
        <f>ROUNDDOWN(IF(('20년간40%'!F226+$C$426)&gt;$B224,$B224,('20년간40%'!F226+$C$426)),-1)</f>
        <v>480690</v>
      </c>
      <c r="G224" s="24">
        <f>ROUNDDOWN(IF(('20년간40%'!G226+$C$426)&gt;$B224,$B224,('20년간40%'!G226+$C$426)),-1)</f>
        <v>596100</v>
      </c>
      <c r="H224" s="24">
        <f>ROUNDDOWN(IF(('20년간40%'!H226+$C$426)&gt;$B224,$B224,('20년간40%'!H226+$C$426)),-1)</f>
        <v>711510</v>
      </c>
      <c r="I224" s="24">
        <f>ROUNDDOWN(IF(('20년간40%'!I226+$C$426)&gt;$B224,$B224,('20년간40%'!I226+$C$426)),-1)</f>
        <v>826920</v>
      </c>
      <c r="J224" s="24">
        <f>ROUNDDOWN(IF(('20년간40%'!J226+$C$426)&gt;$B224,$B224,('20년간40%'!J226+$C$426)),-1)</f>
        <v>942330</v>
      </c>
    </row>
    <row r="225" spans="1:10" ht="16.5" customHeight="1">
      <c r="A225" s="23">
        <v>219</v>
      </c>
      <c r="B225" s="24">
        <v>2450000</v>
      </c>
      <c r="C225" s="24">
        <f t="shared" si="3"/>
        <v>220500</v>
      </c>
      <c r="D225" s="24">
        <f>ROUNDDOWN(IF(('20년간40%'!D227+$C$426)&gt;$B225,$B225,('20년간40%'!D227+$C$426)),-1)</f>
        <v>250110</v>
      </c>
      <c r="E225" s="24">
        <f>ROUNDDOWN(IF(('20년간40%'!E227+$C$426)&gt;$B225,$B225,('20년간40%'!E227+$C$426)),-1)</f>
        <v>366070</v>
      </c>
      <c r="F225" s="24">
        <f>ROUNDDOWN(IF(('20년간40%'!F227+$C$426)&gt;$B225,$B225,('20년간40%'!F227+$C$426)),-1)</f>
        <v>481730</v>
      </c>
      <c r="G225" s="24">
        <f>ROUNDDOWN(IF(('20년간40%'!G227+$C$426)&gt;$B225,$B225,('20년간40%'!G227+$C$426)),-1)</f>
        <v>597390</v>
      </c>
      <c r="H225" s="24">
        <f>ROUNDDOWN(IF(('20년간40%'!H227+$C$426)&gt;$B225,$B225,('20년간40%'!H227+$C$426)),-1)</f>
        <v>713050</v>
      </c>
      <c r="I225" s="24">
        <f>ROUNDDOWN(IF(('20년간40%'!I227+$C$426)&gt;$B225,$B225,('20년간40%'!I227+$C$426)),-1)</f>
        <v>828710</v>
      </c>
      <c r="J225" s="24">
        <f>ROUNDDOWN(IF(('20년간40%'!J227+$C$426)&gt;$B225,$B225,('20년간40%'!J227+$C$426)),-1)</f>
        <v>944380</v>
      </c>
    </row>
    <row r="226" spans="1:10" ht="16.5" customHeight="1">
      <c r="A226" s="23">
        <v>220</v>
      </c>
      <c r="B226" s="24">
        <v>2460000</v>
      </c>
      <c r="C226" s="24">
        <f t="shared" si="3"/>
        <v>221400</v>
      </c>
      <c r="D226" s="24">
        <f>ROUNDDOWN(IF(('20년간40%'!D228+$C$426)&gt;$B226,$B226,('20년간40%'!D228+$C$426)),-1)</f>
        <v>250650</v>
      </c>
      <c r="E226" s="24">
        <f>ROUNDDOWN(IF(('20년간40%'!E228+$C$426)&gt;$B226,$B226,('20년간40%'!E228+$C$426)),-1)</f>
        <v>366860</v>
      </c>
      <c r="F226" s="24">
        <f>ROUNDDOWN(IF(('20년간40%'!F228+$C$426)&gt;$B226,$B226,('20년간40%'!F228+$C$426)),-1)</f>
        <v>482770</v>
      </c>
      <c r="G226" s="24">
        <f>ROUNDDOWN(IF(('20년간40%'!G228+$C$426)&gt;$B226,$B226,('20년간40%'!G228+$C$426)),-1)</f>
        <v>598680</v>
      </c>
      <c r="H226" s="24">
        <f>ROUNDDOWN(IF(('20년간40%'!H228+$C$426)&gt;$B226,$B226,('20년간40%'!H228+$C$426)),-1)</f>
        <v>714590</v>
      </c>
      <c r="I226" s="24">
        <f>ROUNDDOWN(IF(('20년간40%'!I228+$C$426)&gt;$B226,$B226,('20년간40%'!I228+$C$426)),-1)</f>
        <v>830510</v>
      </c>
      <c r="J226" s="24">
        <f>ROUNDDOWN(IF(('20년간40%'!J228+$C$426)&gt;$B226,$B226,('20년간40%'!J228+$C$426)),-1)</f>
        <v>946420</v>
      </c>
    </row>
    <row r="227" spans="1:10" ht="16.5" customHeight="1">
      <c r="A227" s="23">
        <v>221</v>
      </c>
      <c r="B227" s="24">
        <v>2470000</v>
      </c>
      <c r="C227" s="24">
        <f t="shared" si="3"/>
        <v>222300</v>
      </c>
      <c r="D227" s="24">
        <f>ROUNDDOWN(IF(('20년간40%'!D229+$C$426)&gt;$B227,$B227,('20년간40%'!D229+$C$426)),-1)</f>
        <v>251200</v>
      </c>
      <c r="E227" s="24">
        <f>ROUNDDOWN(IF(('20년간40%'!E229+$C$426)&gt;$B227,$B227,('20년간40%'!E229+$C$426)),-1)</f>
        <v>367650</v>
      </c>
      <c r="F227" s="24">
        <f>ROUNDDOWN(IF(('20년간40%'!F229+$C$426)&gt;$B227,$B227,('20년간40%'!F229+$C$426)),-1)</f>
        <v>483810</v>
      </c>
      <c r="G227" s="24">
        <f>ROUNDDOWN(IF(('20년간40%'!G229+$C$426)&gt;$B227,$B227,('20년간40%'!G229+$C$426)),-1)</f>
        <v>599970</v>
      </c>
      <c r="H227" s="24">
        <f>ROUNDDOWN(IF(('20년간40%'!H229+$C$426)&gt;$B227,$B227,('20년간40%'!H229+$C$426)),-1)</f>
        <v>716130</v>
      </c>
      <c r="I227" s="24">
        <f>ROUNDDOWN(IF(('20년간40%'!I229+$C$426)&gt;$B227,$B227,('20년간40%'!I229+$C$426)),-1)</f>
        <v>832300</v>
      </c>
      <c r="J227" s="24">
        <f>ROUNDDOWN(IF(('20년간40%'!J229+$C$426)&gt;$B227,$B227,('20년간40%'!J229+$C$426)),-1)</f>
        <v>948460</v>
      </c>
    </row>
    <row r="228" spans="1:10" ht="16.5" customHeight="1">
      <c r="A228" s="23">
        <v>222</v>
      </c>
      <c r="B228" s="24">
        <v>2480000</v>
      </c>
      <c r="C228" s="24">
        <f t="shared" si="3"/>
        <v>223200</v>
      </c>
      <c r="D228" s="24">
        <f>ROUNDDOWN(IF(('20년간40%'!D230+$C$426)&gt;$B228,$B228,('20년간40%'!D230+$C$426)),-1)</f>
        <v>251740</v>
      </c>
      <c r="E228" s="24">
        <f>ROUNDDOWN(IF(('20년간40%'!E230+$C$426)&gt;$B228,$B228,('20년간40%'!E230+$C$426)),-1)</f>
        <v>368440</v>
      </c>
      <c r="F228" s="24">
        <f>ROUNDDOWN(IF(('20년간40%'!F230+$C$426)&gt;$B228,$B228,('20년간40%'!F230+$C$426)),-1)</f>
        <v>484850</v>
      </c>
      <c r="G228" s="24">
        <f>ROUNDDOWN(IF(('20년간40%'!G230+$C$426)&gt;$B228,$B228,('20년간40%'!G230+$C$426)),-1)</f>
        <v>601260</v>
      </c>
      <c r="H228" s="24">
        <f>ROUNDDOWN(IF(('20년간40%'!H230+$C$426)&gt;$B228,$B228,('20년간40%'!H230+$C$426)),-1)</f>
        <v>717680</v>
      </c>
      <c r="I228" s="24">
        <f>ROUNDDOWN(IF(('20년간40%'!I230+$C$426)&gt;$B228,$B228,('20년간40%'!I230+$C$426)),-1)</f>
        <v>834090</v>
      </c>
      <c r="J228" s="24">
        <f>ROUNDDOWN(IF(('20년간40%'!J230+$C$426)&gt;$B228,$B228,('20년간40%'!J230+$C$426)),-1)</f>
        <v>950500</v>
      </c>
    </row>
    <row r="229" spans="1:10" ht="16.5" customHeight="1">
      <c r="A229" s="23">
        <v>223</v>
      </c>
      <c r="B229" s="24">
        <v>2490000</v>
      </c>
      <c r="C229" s="24">
        <f t="shared" si="3"/>
        <v>224100</v>
      </c>
      <c r="D229" s="24">
        <f>ROUNDDOWN(IF(('20년간40%'!D231+$C$426)&gt;$B229,$B229,('20년간40%'!D231+$C$426)),-1)</f>
        <v>252280</v>
      </c>
      <c r="E229" s="24">
        <f>ROUNDDOWN(IF(('20년간40%'!E231+$C$426)&gt;$B229,$B229,('20년간40%'!E231+$C$426)),-1)</f>
        <v>369230</v>
      </c>
      <c r="F229" s="24">
        <f>ROUNDDOWN(IF(('20년간40%'!F231+$C$426)&gt;$B229,$B229,('20년간40%'!F231+$C$426)),-1)</f>
        <v>485890</v>
      </c>
      <c r="G229" s="24">
        <f>ROUNDDOWN(IF(('20년간40%'!G231+$C$426)&gt;$B229,$B229,('20년간40%'!G231+$C$426)),-1)</f>
        <v>602550</v>
      </c>
      <c r="H229" s="24">
        <f>ROUNDDOWN(IF(('20년간40%'!H231+$C$426)&gt;$B229,$B229,('20년간40%'!H231+$C$426)),-1)</f>
        <v>719220</v>
      </c>
      <c r="I229" s="24">
        <f>ROUNDDOWN(IF(('20년간40%'!I231+$C$426)&gt;$B229,$B229,('20년간40%'!I231+$C$426)),-1)</f>
        <v>835880</v>
      </c>
      <c r="J229" s="24">
        <f>ROUNDDOWN(IF(('20년간40%'!J231+$C$426)&gt;$B229,$B229,('20년간40%'!J231+$C$426)),-1)</f>
        <v>952540</v>
      </c>
    </row>
    <row r="230" spans="1:10" ht="16.5" customHeight="1">
      <c r="A230" s="23">
        <v>224</v>
      </c>
      <c r="B230" s="24">
        <v>2500000</v>
      </c>
      <c r="C230" s="24">
        <f t="shared" si="3"/>
        <v>225000</v>
      </c>
      <c r="D230" s="24">
        <f>ROUNDDOWN(IF(('20년간40%'!D232+$C$426)&gt;$B230,$B230,('20년간40%'!D232+$C$426)),-1)</f>
        <v>252820</v>
      </c>
      <c r="E230" s="24">
        <f>ROUNDDOWN(IF(('20년간40%'!E232+$C$426)&gt;$B230,$B230,('20년간40%'!E232+$C$426)),-1)</f>
        <v>370020</v>
      </c>
      <c r="F230" s="24">
        <f>ROUNDDOWN(IF(('20년간40%'!F232+$C$426)&gt;$B230,$B230,('20년간40%'!F232+$C$426)),-1)</f>
        <v>486930</v>
      </c>
      <c r="G230" s="24">
        <f>ROUNDDOWN(IF(('20년간40%'!G232+$C$426)&gt;$B230,$B230,('20년간40%'!G232+$C$426)),-1)</f>
        <v>603850</v>
      </c>
      <c r="H230" s="24">
        <f>ROUNDDOWN(IF(('20년간40%'!H232+$C$426)&gt;$B230,$B230,('20년간40%'!H232+$C$426)),-1)</f>
        <v>720760</v>
      </c>
      <c r="I230" s="24">
        <f>ROUNDDOWN(IF(('20년간40%'!I232+$C$426)&gt;$B230,$B230,('20년간40%'!I232+$C$426)),-1)</f>
        <v>837670</v>
      </c>
      <c r="J230" s="24">
        <f>ROUNDDOWN(IF(('20년간40%'!J232+$C$426)&gt;$B230,$B230,('20년간40%'!J232+$C$426)),-1)</f>
        <v>954580</v>
      </c>
    </row>
    <row r="231" spans="1:10" ht="16.5" customHeight="1">
      <c r="A231" s="23">
        <v>225</v>
      </c>
      <c r="B231" s="24">
        <v>2510000</v>
      </c>
      <c r="C231" s="24">
        <f t="shared" si="3"/>
        <v>225900</v>
      </c>
      <c r="D231" s="24">
        <f>ROUNDDOWN(IF(('20년간40%'!D233+$C$426)&gt;$B231,$B231,('20년간40%'!D233+$C$426)),-1)</f>
        <v>253360</v>
      </c>
      <c r="E231" s="24">
        <f>ROUNDDOWN(IF(('20년간40%'!E233+$C$426)&gt;$B231,$B231,('20년간40%'!E233+$C$426)),-1)</f>
        <v>370810</v>
      </c>
      <c r="F231" s="24">
        <f>ROUNDDOWN(IF(('20년간40%'!F233+$C$426)&gt;$B231,$B231,('20년간40%'!F233+$C$426)),-1)</f>
        <v>487980</v>
      </c>
      <c r="G231" s="24">
        <f>ROUNDDOWN(IF(('20년간40%'!G233+$C$426)&gt;$B231,$B231,('20년간40%'!G233+$C$426)),-1)</f>
        <v>605140</v>
      </c>
      <c r="H231" s="24">
        <f>ROUNDDOWN(IF(('20년간40%'!H233+$C$426)&gt;$B231,$B231,('20년간40%'!H233+$C$426)),-1)</f>
        <v>722300</v>
      </c>
      <c r="I231" s="24">
        <f>ROUNDDOWN(IF(('20년간40%'!I233+$C$426)&gt;$B231,$B231,('20년간40%'!I233+$C$426)),-1)</f>
        <v>839460</v>
      </c>
      <c r="J231" s="24">
        <f>ROUNDDOWN(IF(('20년간40%'!J233+$C$426)&gt;$B231,$B231,('20년간40%'!J233+$C$426)),-1)</f>
        <v>956620</v>
      </c>
    </row>
    <row r="232" spans="1:10" ht="16.5" customHeight="1">
      <c r="A232" s="23">
        <v>226</v>
      </c>
      <c r="B232" s="24">
        <v>2520000</v>
      </c>
      <c r="C232" s="24">
        <f t="shared" si="3"/>
        <v>226800</v>
      </c>
      <c r="D232" s="24">
        <f>ROUNDDOWN(IF(('20년간40%'!D234+$C$426)&gt;$B232,$B232,('20년간40%'!D234+$C$426)),-1)</f>
        <v>253900</v>
      </c>
      <c r="E232" s="24">
        <f>ROUNDDOWN(IF(('20년간40%'!E234+$C$426)&gt;$B232,$B232,('20년간40%'!E234+$C$426)),-1)</f>
        <v>371600</v>
      </c>
      <c r="F232" s="24">
        <f>ROUNDDOWN(IF(('20년간40%'!F234+$C$426)&gt;$B232,$B232,('20년간40%'!F234+$C$426)),-1)</f>
        <v>489020</v>
      </c>
      <c r="G232" s="24">
        <f>ROUNDDOWN(IF(('20년간40%'!G234+$C$426)&gt;$B232,$B232,('20년간40%'!G234+$C$426)),-1)</f>
        <v>606430</v>
      </c>
      <c r="H232" s="24">
        <f>ROUNDDOWN(IF(('20년간40%'!H234+$C$426)&gt;$B232,$B232,('20년간40%'!H234+$C$426)),-1)</f>
        <v>723840</v>
      </c>
      <c r="I232" s="24">
        <f>ROUNDDOWN(IF(('20년간40%'!I234+$C$426)&gt;$B232,$B232,('20년간40%'!I234+$C$426)),-1)</f>
        <v>841250</v>
      </c>
      <c r="J232" s="24">
        <f>ROUNDDOWN(IF(('20년간40%'!J234+$C$426)&gt;$B232,$B232,('20년간40%'!J234+$C$426)),-1)</f>
        <v>958660</v>
      </c>
    </row>
    <row r="233" spans="1:10" ht="16.5" customHeight="1">
      <c r="A233" s="23">
        <v>227</v>
      </c>
      <c r="B233" s="24">
        <v>2530000</v>
      </c>
      <c r="C233" s="24">
        <f t="shared" si="3"/>
        <v>227700</v>
      </c>
      <c r="D233" s="24">
        <f>ROUNDDOWN(IF(('20년간40%'!D235+$C$426)&gt;$B233,$B233,('20년간40%'!D235+$C$426)),-1)</f>
        <v>254440</v>
      </c>
      <c r="E233" s="24">
        <f>ROUNDDOWN(IF(('20년간40%'!E235+$C$426)&gt;$B233,$B233,('20년간40%'!E235+$C$426)),-1)</f>
        <v>372400</v>
      </c>
      <c r="F233" s="24">
        <f>ROUNDDOWN(IF(('20년간40%'!F235+$C$426)&gt;$B233,$B233,('20년간40%'!F235+$C$426)),-1)</f>
        <v>490060</v>
      </c>
      <c r="G233" s="24">
        <f>ROUNDDOWN(IF(('20년간40%'!G235+$C$426)&gt;$B233,$B233,('20년간40%'!G235+$C$426)),-1)</f>
        <v>607720</v>
      </c>
      <c r="H233" s="24">
        <f>ROUNDDOWN(IF(('20년간40%'!H235+$C$426)&gt;$B233,$B233,('20년간40%'!H235+$C$426)),-1)</f>
        <v>725380</v>
      </c>
      <c r="I233" s="24">
        <f>ROUNDDOWN(IF(('20년간40%'!I235+$C$426)&gt;$B233,$B233,('20년간40%'!I235+$C$426)),-1)</f>
        <v>843040</v>
      </c>
      <c r="J233" s="24">
        <f>ROUNDDOWN(IF(('20년간40%'!J235+$C$426)&gt;$B233,$B233,('20년간40%'!J235+$C$426)),-1)</f>
        <v>960710</v>
      </c>
    </row>
    <row r="234" spans="1:10" ht="16.5" customHeight="1">
      <c r="A234" s="23">
        <v>228</v>
      </c>
      <c r="B234" s="24">
        <v>2540000</v>
      </c>
      <c r="C234" s="24">
        <f t="shared" si="3"/>
        <v>228600</v>
      </c>
      <c r="D234" s="24">
        <f>ROUNDDOWN(IF(('20년간40%'!D236+$C$426)&gt;$B234,$B234,('20년간40%'!D236+$C$426)),-1)</f>
        <v>254980</v>
      </c>
      <c r="E234" s="24">
        <f>ROUNDDOWN(IF(('20년간40%'!E236+$C$426)&gt;$B234,$B234,('20년간40%'!E236+$C$426)),-1)</f>
        <v>373190</v>
      </c>
      <c r="F234" s="24">
        <f>ROUNDDOWN(IF(('20년간40%'!F236+$C$426)&gt;$B234,$B234,('20년간40%'!F236+$C$426)),-1)</f>
        <v>491100</v>
      </c>
      <c r="G234" s="24">
        <f>ROUNDDOWN(IF(('20년간40%'!G236+$C$426)&gt;$B234,$B234,('20년간40%'!G236+$C$426)),-1)</f>
        <v>609010</v>
      </c>
      <c r="H234" s="24">
        <f>ROUNDDOWN(IF(('20년간40%'!H236+$C$426)&gt;$B234,$B234,('20년간40%'!H236+$C$426)),-1)</f>
        <v>726920</v>
      </c>
      <c r="I234" s="24">
        <f>ROUNDDOWN(IF(('20년간40%'!I236+$C$426)&gt;$B234,$B234,('20년간40%'!I236+$C$426)),-1)</f>
        <v>844840</v>
      </c>
      <c r="J234" s="24">
        <f>ROUNDDOWN(IF(('20년간40%'!J236+$C$426)&gt;$B234,$B234,('20년간40%'!J236+$C$426)),-1)</f>
        <v>962750</v>
      </c>
    </row>
    <row r="235" spans="1:10" ht="16.5" customHeight="1">
      <c r="A235" s="23">
        <v>229</v>
      </c>
      <c r="B235" s="24">
        <v>2550000</v>
      </c>
      <c r="C235" s="24">
        <f t="shared" si="3"/>
        <v>229500</v>
      </c>
      <c r="D235" s="24">
        <f>ROUNDDOWN(IF(('20년간40%'!D237+$C$426)&gt;$B235,$B235,('20년간40%'!D237+$C$426)),-1)</f>
        <v>255520</v>
      </c>
      <c r="E235" s="24">
        <f>ROUNDDOWN(IF(('20년간40%'!E237+$C$426)&gt;$B235,$B235,('20년간40%'!E237+$C$426)),-1)</f>
        <v>373980</v>
      </c>
      <c r="F235" s="24">
        <f>ROUNDDOWN(IF(('20년간40%'!F237+$C$426)&gt;$B235,$B235,('20년간40%'!F237+$C$426)),-1)</f>
        <v>492140</v>
      </c>
      <c r="G235" s="24">
        <f>ROUNDDOWN(IF(('20년간40%'!G237+$C$426)&gt;$B235,$B235,('20년간40%'!G237+$C$426)),-1)</f>
        <v>610300</v>
      </c>
      <c r="H235" s="24">
        <f>ROUNDDOWN(IF(('20년간40%'!H237+$C$426)&gt;$B235,$B235,('20년간40%'!H237+$C$426)),-1)</f>
        <v>728460</v>
      </c>
      <c r="I235" s="24">
        <f>ROUNDDOWN(IF(('20년간40%'!I237+$C$426)&gt;$B235,$B235,('20년간40%'!I237+$C$426)),-1)</f>
        <v>846630</v>
      </c>
      <c r="J235" s="24">
        <f>ROUNDDOWN(IF(('20년간40%'!J237+$C$426)&gt;$B235,$B235,('20년간40%'!J237+$C$426)),-1)</f>
        <v>964790</v>
      </c>
    </row>
    <row r="236" spans="1:10" ht="16.5" customHeight="1">
      <c r="A236" s="23">
        <v>230</v>
      </c>
      <c r="B236" s="24">
        <v>2560000</v>
      </c>
      <c r="C236" s="24">
        <f t="shared" si="3"/>
        <v>230400</v>
      </c>
      <c r="D236" s="24">
        <f>ROUNDDOWN(IF(('20년간40%'!D238+$C$426)&gt;$B236,$B236,('20년간40%'!D238+$C$426)),-1)</f>
        <v>256060</v>
      </c>
      <c r="E236" s="24">
        <f>ROUNDDOWN(IF(('20년간40%'!E238+$C$426)&gt;$B236,$B236,('20년간40%'!E238+$C$426)),-1)</f>
        <v>374770</v>
      </c>
      <c r="F236" s="24">
        <f>ROUNDDOWN(IF(('20년간40%'!F238+$C$426)&gt;$B236,$B236,('20년간40%'!F238+$C$426)),-1)</f>
        <v>493180</v>
      </c>
      <c r="G236" s="24">
        <f>ROUNDDOWN(IF(('20년간40%'!G238+$C$426)&gt;$B236,$B236,('20년간40%'!G238+$C$426)),-1)</f>
        <v>611590</v>
      </c>
      <c r="H236" s="24">
        <f>ROUNDDOWN(IF(('20년간40%'!H238+$C$426)&gt;$B236,$B236,('20년간40%'!H238+$C$426)),-1)</f>
        <v>730010</v>
      </c>
      <c r="I236" s="24">
        <f>ROUNDDOWN(IF(('20년간40%'!I238+$C$426)&gt;$B236,$B236,('20년간40%'!I238+$C$426)),-1)</f>
        <v>848420</v>
      </c>
      <c r="J236" s="24">
        <f>ROUNDDOWN(IF(('20년간40%'!J238+$C$426)&gt;$B236,$B236,('20년간40%'!J238+$C$426)),-1)</f>
        <v>966830</v>
      </c>
    </row>
    <row r="237" spans="1:10" ht="16.5" customHeight="1">
      <c r="A237" s="23">
        <v>231</v>
      </c>
      <c r="B237" s="24">
        <v>2570000</v>
      </c>
      <c r="C237" s="24">
        <f t="shared" si="3"/>
        <v>231300</v>
      </c>
      <c r="D237" s="24">
        <f>ROUNDDOWN(IF(('20년간40%'!D239+$C$426)&gt;$B237,$B237,('20년간40%'!D239+$C$426)),-1)</f>
        <v>256600</v>
      </c>
      <c r="E237" s="24">
        <f>ROUNDDOWN(IF(('20년간40%'!E239+$C$426)&gt;$B237,$B237,('20년간40%'!E239+$C$426)),-1)</f>
        <v>375560</v>
      </c>
      <c r="F237" s="24">
        <f>ROUNDDOWN(IF(('20년간40%'!F239+$C$426)&gt;$B237,$B237,('20년간40%'!F239+$C$426)),-1)</f>
        <v>494220</v>
      </c>
      <c r="G237" s="24">
        <f>ROUNDDOWN(IF(('20년간40%'!G239+$C$426)&gt;$B237,$B237,('20년간40%'!G239+$C$426)),-1)</f>
        <v>612880</v>
      </c>
      <c r="H237" s="24">
        <f>ROUNDDOWN(IF(('20년간40%'!H239+$C$426)&gt;$B237,$B237,('20년간40%'!H239+$C$426)),-1)</f>
        <v>731550</v>
      </c>
      <c r="I237" s="24">
        <f>ROUNDDOWN(IF(('20년간40%'!I239+$C$426)&gt;$B237,$B237,('20년간40%'!I239+$C$426)),-1)</f>
        <v>850210</v>
      </c>
      <c r="J237" s="24">
        <f>ROUNDDOWN(IF(('20년간40%'!J239+$C$426)&gt;$B237,$B237,('20년간40%'!J239+$C$426)),-1)</f>
        <v>968870</v>
      </c>
    </row>
    <row r="238" spans="1:10" ht="16.5" customHeight="1">
      <c r="A238" s="23">
        <v>232</v>
      </c>
      <c r="B238" s="24">
        <v>2580000</v>
      </c>
      <c r="C238" s="24">
        <f t="shared" si="3"/>
        <v>232200</v>
      </c>
      <c r="D238" s="24">
        <f>ROUNDDOWN(IF(('20년간40%'!D240+$C$426)&gt;$B238,$B238,('20년간40%'!D240+$C$426)),-1)</f>
        <v>257140</v>
      </c>
      <c r="E238" s="24">
        <f>ROUNDDOWN(IF(('20년간40%'!E240+$C$426)&gt;$B238,$B238,('20년간40%'!E240+$C$426)),-1)</f>
        <v>376350</v>
      </c>
      <c r="F238" s="24">
        <f>ROUNDDOWN(IF(('20년간40%'!F240+$C$426)&gt;$B238,$B238,('20년간40%'!F240+$C$426)),-1)</f>
        <v>495260</v>
      </c>
      <c r="G238" s="24">
        <f>ROUNDDOWN(IF(('20년간40%'!G240+$C$426)&gt;$B238,$B238,('20년간40%'!G240+$C$426)),-1)</f>
        <v>614180</v>
      </c>
      <c r="H238" s="24">
        <f>ROUNDDOWN(IF(('20년간40%'!H240+$C$426)&gt;$B238,$B238,('20년간40%'!H240+$C$426)),-1)</f>
        <v>733090</v>
      </c>
      <c r="I238" s="24">
        <f>ROUNDDOWN(IF(('20년간40%'!I240+$C$426)&gt;$B238,$B238,('20년간40%'!I240+$C$426)),-1)</f>
        <v>852000</v>
      </c>
      <c r="J238" s="24">
        <f>ROUNDDOWN(IF(('20년간40%'!J240+$C$426)&gt;$B238,$B238,('20년간40%'!J240+$C$426)),-1)</f>
        <v>970910</v>
      </c>
    </row>
    <row r="239" spans="1:10" ht="16.5" customHeight="1">
      <c r="A239" s="23">
        <v>233</v>
      </c>
      <c r="B239" s="24">
        <v>2590000</v>
      </c>
      <c r="C239" s="24">
        <f t="shared" si="3"/>
        <v>233100</v>
      </c>
      <c r="D239" s="24">
        <f>ROUNDDOWN(IF(('20년간40%'!D241+$C$426)&gt;$B239,$B239,('20년간40%'!D241+$C$426)),-1)</f>
        <v>257680</v>
      </c>
      <c r="E239" s="24">
        <f>ROUNDDOWN(IF(('20년간40%'!E241+$C$426)&gt;$B239,$B239,('20년간40%'!E241+$C$426)),-1)</f>
        <v>377140</v>
      </c>
      <c r="F239" s="24">
        <f>ROUNDDOWN(IF(('20년간40%'!F241+$C$426)&gt;$B239,$B239,('20년간40%'!F241+$C$426)),-1)</f>
        <v>496310</v>
      </c>
      <c r="G239" s="24">
        <f>ROUNDDOWN(IF(('20년간40%'!G241+$C$426)&gt;$B239,$B239,('20년간40%'!G241+$C$426)),-1)</f>
        <v>615470</v>
      </c>
      <c r="H239" s="24">
        <f>ROUNDDOWN(IF(('20년간40%'!H241+$C$426)&gt;$B239,$B239,('20년간40%'!H241+$C$426)),-1)</f>
        <v>734630</v>
      </c>
      <c r="I239" s="24">
        <f>ROUNDDOWN(IF(('20년간40%'!I241+$C$426)&gt;$B239,$B239,('20년간40%'!I241+$C$426)),-1)</f>
        <v>853790</v>
      </c>
      <c r="J239" s="24">
        <f>ROUNDDOWN(IF(('20년간40%'!J241+$C$426)&gt;$B239,$B239,('20년간40%'!J241+$C$426)),-1)</f>
        <v>972950</v>
      </c>
    </row>
    <row r="240" spans="1:10" ht="16.5" customHeight="1">
      <c r="A240" s="23">
        <v>234</v>
      </c>
      <c r="B240" s="24">
        <v>2600000</v>
      </c>
      <c r="C240" s="24">
        <f t="shared" si="3"/>
        <v>234000</v>
      </c>
      <c r="D240" s="24">
        <f>ROUNDDOWN(IF(('20년간40%'!D242+$C$426)&gt;$B240,$B240,('20년간40%'!D242+$C$426)),-1)</f>
        <v>258220</v>
      </c>
      <c r="E240" s="24">
        <f>ROUNDDOWN(IF(('20년간40%'!E242+$C$426)&gt;$B240,$B240,('20년간40%'!E242+$C$426)),-1)</f>
        <v>377930</v>
      </c>
      <c r="F240" s="24">
        <f>ROUNDDOWN(IF(('20년간40%'!F242+$C$426)&gt;$B240,$B240,('20년간40%'!F242+$C$426)),-1)</f>
        <v>497350</v>
      </c>
      <c r="G240" s="24">
        <f>ROUNDDOWN(IF(('20년간40%'!G242+$C$426)&gt;$B240,$B240,('20년간40%'!G242+$C$426)),-1)</f>
        <v>616760</v>
      </c>
      <c r="H240" s="24">
        <f>ROUNDDOWN(IF(('20년간40%'!H242+$C$426)&gt;$B240,$B240,('20년간40%'!H242+$C$426)),-1)</f>
        <v>736170</v>
      </c>
      <c r="I240" s="24">
        <f>ROUNDDOWN(IF(('20년간40%'!I242+$C$426)&gt;$B240,$B240,('20년간40%'!I242+$C$426)),-1)</f>
        <v>855580</v>
      </c>
      <c r="J240" s="24">
        <f>ROUNDDOWN(IF(('20년간40%'!J242+$C$426)&gt;$B240,$B240,('20년간40%'!J242+$C$426)),-1)</f>
        <v>974990</v>
      </c>
    </row>
    <row r="241" spans="1:10" ht="16.5" customHeight="1">
      <c r="A241" s="23">
        <v>235</v>
      </c>
      <c r="B241" s="24">
        <v>2610000</v>
      </c>
      <c r="C241" s="24">
        <f t="shared" si="3"/>
        <v>234900</v>
      </c>
      <c r="D241" s="24">
        <f>ROUNDDOWN(IF(('20년간40%'!D243+$C$426)&gt;$B241,$B241,('20년간40%'!D243+$C$426)),-1)</f>
        <v>258760</v>
      </c>
      <c r="E241" s="24">
        <f>ROUNDDOWN(IF(('20년간40%'!E243+$C$426)&gt;$B241,$B241,('20년간40%'!E243+$C$426)),-1)</f>
        <v>378730</v>
      </c>
      <c r="F241" s="24">
        <f>ROUNDDOWN(IF(('20년간40%'!F243+$C$426)&gt;$B241,$B241,('20년간40%'!F243+$C$426)),-1)</f>
        <v>498390</v>
      </c>
      <c r="G241" s="24">
        <f>ROUNDDOWN(IF(('20년간40%'!G243+$C$426)&gt;$B241,$B241,('20년간40%'!G243+$C$426)),-1)</f>
        <v>618050</v>
      </c>
      <c r="H241" s="24">
        <f>ROUNDDOWN(IF(('20년간40%'!H243+$C$426)&gt;$B241,$B241,('20년간40%'!H243+$C$426)),-1)</f>
        <v>737710</v>
      </c>
      <c r="I241" s="24">
        <f>ROUNDDOWN(IF(('20년간40%'!I243+$C$426)&gt;$B241,$B241,('20년간40%'!I243+$C$426)),-1)</f>
        <v>857370</v>
      </c>
      <c r="J241" s="24">
        <f>ROUNDDOWN(IF(('20년간40%'!J243+$C$426)&gt;$B241,$B241,('20년간40%'!J243+$C$426)),-1)</f>
        <v>977040</v>
      </c>
    </row>
    <row r="242" spans="1:10" ht="16.5" customHeight="1">
      <c r="A242" s="23">
        <v>236</v>
      </c>
      <c r="B242" s="24">
        <v>2620000</v>
      </c>
      <c r="C242" s="24">
        <f t="shared" si="3"/>
        <v>235800</v>
      </c>
      <c r="D242" s="24">
        <f>ROUNDDOWN(IF(('20년간40%'!D244+$C$426)&gt;$B242,$B242,('20년간40%'!D244+$C$426)),-1)</f>
        <v>259300</v>
      </c>
      <c r="E242" s="24">
        <f>ROUNDDOWN(IF(('20년간40%'!E244+$C$426)&gt;$B242,$B242,('20년간40%'!E244+$C$426)),-1)</f>
        <v>379520</v>
      </c>
      <c r="F242" s="24">
        <f>ROUNDDOWN(IF(('20년간40%'!F244+$C$426)&gt;$B242,$B242,('20년간40%'!F244+$C$426)),-1)</f>
        <v>499430</v>
      </c>
      <c r="G242" s="24">
        <f>ROUNDDOWN(IF(('20년간40%'!G244+$C$426)&gt;$B242,$B242,('20년간40%'!G244+$C$426)),-1)</f>
        <v>619340</v>
      </c>
      <c r="H242" s="24">
        <f>ROUNDDOWN(IF(('20년간40%'!H244+$C$426)&gt;$B242,$B242,('20년간40%'!H244+$C$426)),-1)</f>
        <v>739250</v>
      </c>
      <c r="I242" s="24">
        <f>ROUNDDOWN(IF(('20년간40%'!I244+$C$426)&gt;$B242,$B242,('20년간40%'!I244+$C$426)),-1)</f>
        <v>859170</v>
      </c>
      <c r="J242" s="24">
        <f>ROUNDDOWN(IF(('20년간40%'!J244+$C$426)&gt;$B242,$B242,('20년간40%'!J244+$C$426)),-1)</f>
        <v>979080</v>
      </c>
    </row>
    <row r="243" spans="1:10" ht="16.5" customHeight="1">
      <c r="A243" s="23">
        <v>237</v>
      </c>
      <c r="B243" s="24">
        <v>2630000</v>
      </c>
      <c r="C243" s="24">
        <f t="shared" si="3"/>
        <v>236700</v>
      </c>
      <c r="D243" s="24">
        <f>ROUNDDOWN(IF(('20년간40%'!D245+$C$426)&gt;$B243,$B243,('20년간40%'!D245+$C$426)),-1)</f>
        <v>259850</v>
      </c>
      <c r="E243" s="24">
        <f>ROUNDDOWN(IF(('20년간40%'!E245+$C$426)&gt;$B243,$B243,('20년간40%'!E245+$C$426)),-1)</f>
        <v>380310</v>
      </c>
      <c r="F243" s="24">
        <f>ROUNDDOWN(IF(('20년간40%'!F245+$C$426)&gt;$B243,$B243,('20년간40%'!F245+$C$426)),-1)</f>
        <v>500470</v>
      </c>
      <c r="G243" s="24">
        <f>ROUNDDOWN(IF(('20년간40%'!G245+$C$426)&gt;$B243,$B243,('20년간40%'!G245+$C$426)),-1)</f>
        <v>620630</v>
      </c>
      <c r="H243" s="24">
        <f>ROUNDDOWN(IF(('20년간40%'!H245+$C$426)&gt;$B243,$B243,('20년간40%'!H245+$C$426)),-1)</f>
        <v>740790</v>
      </c>
      <c r="I243" s="24">
        <f>ROUNDDOWN(IF(('20년간40%'!I245+$C$426)&gt;$B243,$B243,('20년간40%'!I245+$C$426)),-1)</f>
        <v>860960</v>
      </c>
      <c r="J243" s="24">
        <f>ROUNDDOWN(IF(('20년간40%'!J245+$C$426)&gt;$B243,$B243,('20년간40%'!J245+$C$426)),-1)</f>
        <v>981120</v>
      </c>
    </row>
    <row r="244" spans="1:10" ht="16.5" customHeight="1">
      <c r="A244" s="23">
        <v>238</v>
      </c>
      <c r="B244" s="24">
        <v>2640000</v>
      </c>
      <c r="C244" s="24">
        <f t="shared" si="3"/>
        <v>237600</v>
      </c>
      <c r="D244" s="24">
        <f>ROUNDDOWN(IF(('20년간40%'!D246+$C$426)&gt;$B244,$B244,('20년간40%'!D246+$C$426)),-1)</f>
        <v>260390</v>
      </c>
      <c r="E244" s="24">
        <f>ROUNDDOWN(IF(('20년간40%'!E246+$C$426)&gt;$B244,$B244,('20년간40%'!E246+$C$426)),-1)</f>
        <v>381100</v>
      </c>
      <c r="F244" s="24">
        <f>ROUNDDOWN(IF(('20년간40%'!F246+$C$426)&gt;$B244,$B244,('20년간40%'!F246+$C$426)),-1)</f>
        <v>501510</v>
      </c>
      <c r="G244" s="24">
        <f>ROUNDDOWN(IF(('20년간40%'!G246+$C$426)&gt;$B244,$B244,('20년간40%'!G246+$C$426)),-1)</f>
        <v>621920</v>
      </c>
      <c r="H244" s="24">
        <f>ROUNDDOWN(IF(('20년간40%'!H246+$C$426)&gt;$B244,$B244,('20년간40%'!H246+$C$426)),-1)</f>
        <v>742340</v>
      </c>
      <c r="I244" s="24">
        <f>ROUNDDOWN(IF(('20년간40%'!I246+$C$426)&gt;$B244,$B244,('20년간40%'!I246+$C$426)),-1)</f>
        <v>862750</v>
      </c>
      <c r="J244" s="24">
        <f>ROUNDDOWN(IF(('20년간40%'!J246+$C$426)&gt;$B244,$B244,('20년간40%'!J246+$C$426)),-1)</f>
        <v>983160</v>
      </c>
    </row>
    <row r="245" spans="1:10" ht="16.5" customHeight="1">
      <c r="A245" s="23">
        <v>239</v>
      </c>
      <c r="B245" s="24">
        <v>2650000</v>
      </c>
      <c r="C245" s="24">
        <f t="shared" si="3"/>
        <v>238500</v>
      </c>
      <c r="D245" s="24">
        <f>ROUNDDOWN(IF(('20년간40%'!D247+$C$426)&gt;$B245,$B245,('20년간40%'!D247+$C$426)),-1)</f>
        <v>260930</v>
      </c>
      <c r="E245" s="24">
        <f>ROUNDDOWN(IF(('20년간40%'!E247+$C$426)&gt;$B245,$B245,('20년간40%'!E247+$C$426)),-1)</f>
        <v>381890</v>
      </c>
      <c r="F245" s="24">
        <f>ROUNDDOWN(IF(('20년간40%'!F247+$C$426)&gt;$B245,$B245,('20년간40%'!F247+$C$426)),-1)</f>
        <v>502550</v>
      </c>
      <c r="G245" s="24">
        <f>ROUNDDOWN(IF(('20년간40%'!G247+$C$426)&gt;$B245,$B245,('20년간40%'!G247+$C$426)),-1)</f>
        <v>623210</v>
      </c>
      <c r="H245" s="24">
        <f>ROUNDDOWN(IF(('20년간40%'!H247+$C$426)&gt;$B245,$B245,('20년간40%'!H247+$C$426)),-1)</f>
        <v>743880</v>
      </c>
      <c r="I245" s="24">
        <f>ROUNDDOWN(IF(('20년간40%'!I247+$C$426)&gt;$B245,$B245,('20년간40%'!I247+$C$426)),-1)</f>
        <v>864540</v>
      </c>
      <c r="J245" s="24">
        <f>ROUNDDOWN(IF(('20년간40%'!J247+$C$426)&gt;$B245,$B245,('20년간40%'!J247+$C$426)),-1)</f>
        <v>985200</v>
      </c>
    </row>
    <row r="246" spans="1:10" ht="16.5" customHeight="1">
      <c r="A246" s="23">
        <v>240</v>
      </c>
      <c r="B246" s="24">
        <v>2660000</v>
      </c>
      <c r="C246" s="24">
        <f t="shared" si="3"/>
        <v>239400</v>
      </c>
      <c r="D246" s="24">
        <f>ROUNDDOWN(IF(('20년간40%'!D248+$C$426)&gt;$B246,$B246,('20년간40%'!D248+$C$426)),-1)</f>
        <v>261470</v>
      </c>
      <c r="E246" s="24">
        <f>ROUNDDOWN(IF(('20년간40%'!E248+$C$426)&gt;$B246,$B246,('20년간40%'!E248+$C$426)),-1)</f>
        <v>382680</v>
      </c>
      <c r="F246" s="24">
        <f>ROUNDDOWN(IF(('20년간40%'!F248+$C$426)&gt;$B246,$B246,('20년간40%'!F248+$C$426)),-1)</f>
        <v>503590</v>
      </c>
      <c r="G246" s="24">
        <f>ROUNDDOWN(IF(('20년간40%'!G248+$C$426)&gt;$B246,$B246,('20년간40%'!G248+$C$426)),-1)</f>
        <v>624510</v>
      </c>
      <c r="H246" s="24">
        <f>ROUNDDOWN(IF(('20년간40%'!H248+$C$426)&gt;$B246,$B246,('20년간40%'!H248+$C$426)),-1)</f>
        <v>745420</v>
      </c>
      <c r="I246" s="24">
        <f>ROUNDDOWN(IF(('20년간40%'!I248+$C$426)&gt;$B246,$B246,('20년간40%'!I248+$C$426)),-1)</f>
        <v>866330</v>
      </c>
      <c r="J246" s="24">
        <f>ROUNDDOWN(IF(('20년간40%'!J248+$C$426)&gt;$B246,$B246,('20년간40%'!J248+$C$426)),-1)</f>
        <v>987240</v>
      </c>
    </row>
    <row r="247" spans="1:10" ht="16.5" customHeight="1">
      <c r="A247" s="23">
        <v>241</v>
      </c>
      <c r="B247" s="24">
        <v>2670000</v>
      </c>
      <c r="C247" s="24">
        <f t="shared" si="3"/>
        <v>240300</v>
      </c>
      <c r="D247" s="24">
        <f>ROUNDDOWN(IF(('20년간40%'!D249+$C$426)&gt;$B247,$B247,('20년간40%'!D249+$C$426)),-1)</f>
        <v>262010</v>
      </c>
      <c r="E247" s="24">
        <f>ROUNDDOWN(IF(('20년간40%'!E249+$C$426)&gt;$B247,$B247,('20년간40%'!E249+$C$426)),-1)</f>
        <v>383470</v>
      </c>
      <c r="F247" s="24">
        <f>ROUNDDOWN(IF(('20년간40%'!F249+$C$426)&gt;$B247,$B247,('20년간40%'!F249+$C$426)),-1)</f>
        <v>504640</v>
      </c>
      <c r="G247" s="24">
        <f>ROUNDDOWN(IF(('20년간40%'!G249+$C$426)&gt;$B247,$B247,('20년간40%'!G249+$C$426)),-1)</f>
        <v>625800</v>
      </c>
      <c r="H247" s="24">
        <f>ROUNDDOWN(IF(('20년간40%'!H249+$C$426)&gt;$B247,$B247,('20년간40%'!H249+$C$426)),-1)</f>
        <v>746960</v>
      </c>
      <c r="I247" s="24">
        <f>ROUNDDOWN(IF(('20년간40%'!I249+$C$426)&gt;$B247,$B247,('20년간40%'!I249+$C$426)),-1)</f>
        <v>868120</v>
      </c>
      <c r="J247" s="24">
        <f>ROUNDDOWN(IF(('20년간40%'!J249+$C$426)&gt;$B247,$B247,('20년간40%'!J249+$C$426)),-1)</f>
        <v>989280</v>
      </c>
    </row>
    <row r="248" spans="1:10" ht="16.5" customHeight="1">
      <c r="A248" s="23">
        <v>242</v>
      </c>
      <c r="B248" s="24">
        <v>2680000</v>
      </c>
      <c r="C248" s="24">
        <f t="shared" ref="C248:C254" si="4">B248*0.09</f>
        <v>241200</v>
      </c>
      <c r="D248" s="24">
        <f>ROUNDDOWN(IF(('20년간40%'!D250+$C$426)&gt;$B248,$B248,('20년간40%'!D250+$C$426)),-1)</f>
        <v>262550</v>
      </c>
      <c r="E248" s="24">
        <f>ROUNDDOWN(IF(('20년간40%'!E250+$C$426)&gt;$B248,$B248,('20년간40%'!E250+$C$426)),-1)</f>
        <v>384260</v>
      </c>
      <c r="F248" s="24">
        <f>ROUNDDOWN(IF(('20년간40%'!F250+$C$426)&gt;$B248,$B248,('20년간40%'!F250+$C$426)),-1)</f>
        <v>505680</v>
      </c>
      <c r="G248" s="24">
        <f>ROUNDDOWN(IF(('20년간40%'!G250+$C$426)&gt;$B248,$B248,('20년간40%'!G250+$C$426)),-1)</f>
        <v>627090</v>
      </c>
      <c r="H248" s="24">
        <f>ROUNDDOWN(IF(('20년간40%'!H250+$C$426)&gt;$B248,$B248,('20년간40%'!H250+$C$426)),-1)</f>
        <v>748500</v>
      </c>
      <c r="I248" s="24">
        <f>ROUNDDOWN(IF(('20년간40%'!I250+$C$426)&gt;$B248,$B248,('20년간40%'!I250+$C$426)),-1)</f>
        <v>869910</v>
      </c>
      <c r="J248" s="24">
        <f>ROUNDDOWN(IF(('20년간40%'!J250+$C$426)&gt;$B248,$B248,('20년간40%'!J250+$C$426)),-1)</f>
        <v>991320</v>
      </c>
    </row>
    <row r="249" spans="1:10" ht="16.5" customHeight="1">
      <c r="A249" s="23">
        <v>243</v>
      </c>
      <c r="B249" s="24">
        <v>2690000</v>
      </c>
      <c r="C249" s="24">
        <f t="shared" si="4"/>
        <v>242100</v>
      </c>
      <c r="D249" s="24">
        <f>ROUNDDOWN(IF(('20년간40%'!D251+$C$426)&gt;$B249,$B249,('20년간40%'!D251+$C$426)),-1)</f>
        <v>263090</v>
      </c>
      <c r="E249" s="24">
        <f>ROUNDDOWN(IF(('20년간40%'!E251+$C$426)&gt;$B249,$B249,('20년간40%'!E251+$C$426)),-1)</f>
        <v>385060</v>
      </c>
      <c r="F249" s="24">
        <f>ROUNDDOWN(IF(('20년간40%'!F251+$C$426)&gt;$B249,$B249,('20년간40%'!F251+$C$426)),-1)</f>
        <v>506720</v>
      </c>
      <c r="G249" s="24">
        <f>ROUNDDOWN(IF(('20년간40%'!G251+$C$426)&gt;$B249,$B249,('20년간40%'!G251+$C$426)),-1)</f>
        <v>628380</v>
      </c>
      <c r="H249" s="24">
        <f>ROUNDDOWN(IF(('20년간40%'!H251+$C$426)&gt;$B249,$B249,('20년간40%'!H251+$C$426)),-1)</f>
        <v>750040</v>
      </c>
      <c r="I249" s="24">
        <f>ROUNDDOWN(IF(('20년간40%'!I251+$C$426)&gt;$B249,$B249,('20년간40%'!I251+$C$426)),-1)</f>
        <v>871700</v>
      </c>
      <c r="J249" s="24">
        <f>ROUNDDOWN(IF(('20년간40%'!J251+$C$426)&gt;$B249,$B249,('20년간40%'!J251+$C$426)),-1)</f>
        <v>993370</v>
      </c>
    </row>
    <row r="250" spans="1:10" ht="16.5" customHeight="1">
      <c r="A250" s="23">
        <v>244</v>
      </c>
      <c r="B250" s="24">
        <v>2700000</v>
      </c>
      <c r="C250" s="24">
        <f t="shared" si="4"/>
        <v>243000</v>
      </c>
      <c r="D250" s="24">
        <f>ROUNDDOWN(IF(('20년간40%'!D252+$C$426)&gt;$B250,$B250,('20년간40%'!D252+$C$426)),-1)</f>
        <v>263630</v>
      </c>
      <c r="E250" s="24">
        <f>ROUNDDOWN(IF(('20년간40%'!E252+$C$426)&gt;$B250,$B250,('20년간40%'!E252+$C$426)),-1)</f>
        <v>385850</v>
      </c>
      <c r="F250" s="24">
        <f>ROUNDDOWN(IF(('20년간40%'!F252+$C$426)&gt;$B250,$B250,('20년간40%'!F252+$C$426)),-1)</f>
        <v>507760</v>
      </c>
      <c r="G250" s="24">
        <f>ROUNDDOWN(IF(('20년간40%'!G252+$C$426)&gt;$B250,$B250,('20년간40%'!G252+$C$426)),-1)</f>
        <v>629670</v>
      </c>
      <c r="H250" s="24">
        <f>ROUNDDOWN(IF(('20년간40%'!H252+$C$426)&gt;$B250,$B250,('20년간40%'!H252+$C$426)),-1)</f>
        <v>751580</v>
      </c>
      <c r="I250" s="24">
        <f>ROUNDDOWN(IF(('20년간40%'!I252+$C$426)&gt;$B250,$B250,('20년간40%'!I252+$C$426)),-1)</f>
        <v>873500</v>
      </c>
      <c r="J250" s="24">
        <f>ROUNDDOWN(IF(('20년간40%'!J252+$C$426)&gt;$B250,$B250,('20년간40%'!J252+$C$426)),-1)</f>
        <v>995410</v>
      </c>
    </row>
    <row r="251" spans="1:10" s="18" customFormat="1" ht="16.5" customHeight="1">
      <c r="A251" s="23">
        <v>245</v>
      </c>
      <c r="B251" s="24">
        <v>2710000</v>
      </c>
      <c r="C251" s="24">
        <f t="shared" si="4"/>
        <v>243900</v>
      </c>
      <c r="D251" s="24">
        <f>ROUNDDOWN(IF(('20년간40%'!D253+$C$426)&gt;$B251,$B251,('20년간40%'!D253+$C$426)),-1)</f>
        <v>264170</v>
      </c>
      <c r="E251" s="24">
        <f>ROUNDDOWN(IF(('20년간40%'!E253+$C$426)&gt;$B251,$B251,('20년간40%'!E253+$C$426)),-1)</f>
        <v>386640</v>
      </c>
      <c r="F251" s="24">
        <f>ROUNDDOWN(IF(('20년간40%'!F253+$C$426)&gt;$B251,$B251,('20년간40%'!F253+$C$426)),-1)</f>
        <v>508800</v>
      </c>
      <c r="G251" s="24">
        <f>ROUNDDOWN(IF(('20년간40%'!G253+$C$426)&gt;$B251,$B251,('20년간40%'!G253+$C$426)),-1)</f>
        <v>630960</v>
      </c>
      <c r="H251" s="24">
        <f>ROUNDDOWN(IF(('20년간40%'!H253+$C$426)&gt;$B251,$B251,('20년간40%'!H253+$C$426)),-1)</f>
        <v>753120</v>
      </c>
      <c r="I251" s="24">
        <f>ROUNDDOWN(IF(('20년간40%'!I253+$C$426)&gt;$B251,$B251,('20년간40%'!I253+$C$426)),-1)</f>
        <v>875290</v>
      </c>
      <c r="J251" s="24">
        <f>ROUNDDOWN(IF(('20년간40%'!J253+$C$426)&gt;$B251,$B251,('20년간40%'!J253+$C$426)),-1)</f>
        <v>997450</v>
      </c>
    </row>
    <row r="252" spans="1:10" ht="16.5" customHeight="1">
      <c r="A252" s="23">
        <v>246</v>
      </c>
      <c r="B252" s="24">
        <v>2720000</v>
      </c>
      <c r="C252" s="24">
        <f t="shared" si="4"/>
        <v>244800</v>
      </c>
      <c r="D252" s="24">
        <f>ROUNDDOWN(IF(('20년간40%'!D254+$C$426)&gt;$B252,$B252,('20년간40%'!D254+$C$426)),-1)</f>
        <v>264710</v>
      </c>
      <c r="E252" s="24">
        <f>ROUNDDOWN(IF(('20년간40%'!E254+$C$426)&gt;$B252,$B252,('20년간40%'!E254+$C$426)),-1)</f>
        <v>387430</v>
      </c>
      <c r="F252" s="24">
        <f>ROUNDDOWN(IF(('20년간40%'!F254+$C$426)&gt;$B252,$B252,('20년간40%'!F254+$C$426)),-1)</f>
        <v>509840</v>
      </c>
      <c r="G252" s="24">
        <f>ROUNDDOWN(IF(('20년간40%'!G254+$C$426)&gt;$B252,$B252,('20년간40%'!G254+$C$426)),-1)</f>
        <v>632250</v>
      </c>
      <c r="H252" s="24">
        <f>ROUNDDOWN(IF(('20년간40%'!H254+$C$426)&gt;$B252,$B252,('20년간40%'!H254+$C$426)),-1)</f>
        <v>754670</v>
      </c>
      <c r="I252" s="24">
        <f>ROUNDDOWN(IF(('20년간40%'!I254+$C$426)&gt;$B252,$B252,('20년간40%'!I254+$C$426)),-1)</f>
        <v>877080</v>
      </c>
      <c r="J252" s="24">
        <f>ROUNDDOWN(IF(('20년간40%'!J254+$C$426)&gt;$B252,$B252,('20년간40%'!J254+$C$426)),-1)</f>
        <v>999490</v>
      </c>
    </row>
    <row r="253" spans="1:10" ht="16.5" customHeight="1">
      <c r="A253" s="23">
        <v>247</v>
      </c>
      <c r="B253" s="24">
        <v>2730000</v>
      </c>
      <c r="C253" s="24">
        <f t="shared" si="4"/>
        <v>245700</v>
      </c>
      <c r="D253" s="24">
        <f>ROUNDDOWN(IF(('20년간40%'!D255+$C$426)&gt;$B253,$B253,('20년간40%'!D255+$C$426)),-1)</f>
        <v>265250</v>
      </c>
      <c r="E253" s="24">
        <f>ROUNDDOWN(IF(('20년간40%'!E255+$C$426)&gt;$B253,$B253,('20년간40%'!E255+$C$426)),-1)</f>
        <v>388220</v>
      </c>
      <c r="F253" s="24">
        <f>ROUNDDOWN(IF(('20년간40%'!F255+$C$426)&gt;$B253,$B253,('20년간40%'!F255+$C$426)),-1)</f>
        <v>510880</v>
      </c>
      <c r="G253" s="24">
        <f>ROUNDDOWN(IF(('20년간40%'!G255+$C$426)&gt;$B253,$B253,('20년간40%'!G255+$C$426)),-1)</f>
        <v>633540</v>
      </c>
      <c r="H253" s="24">
        <f>ROUNDDOWN(IF(('20년간40%'!H255+$C$426)&gt;$B253,$B253,('20년간40%'!H255+$C$426)),-1)</f>
        <v>756210</v>
      </c>
      <c r="I253" s="24">
        <f>ROUNDDOWN(IF(('20년간40%'!I255+$C$426)&gt;$B253,$B253,('20년간40%'!I255+$C$426)),-1)</f>
        <v>878870</v>
      </c>
      <c r="J253" s="24">
        <f>ROUNDDOWN(IF(('20년간40%'!J255+$C$426)&gt;$B253,$B253,('20년간40%'!J255+$C$426)),-1)</f>
        <v>1001530</v>
      </c>
    </row>
    <row r="254" spans="1:10" ht="16.5" customHeight="1">
      <c r="A254" s="23">
        <v>248</v>
      </c>
      <c r="B254" s="24">
        <v>2740000</v>
      </c>
      <c r="C254" s="24">
        <f t="shared" si="4"/>
        <v>246600</v>
      </c>
      <c r="D254" s="24">
        <f>ROUNDDOWN(IF(('20년간40%'!D256+$C$426)&gt;$B254,$B254,('20년간40%'!D256+$C$426)),-1)</f>
        <v>265790</v>
      </c>
      <c r="E254" s="24">
        <f>ROUNDDOWN(IF(('20년간40%'!E256+$C$426)&gt;$B254,$B254,('20년간40%'!E256+$C$426)),-1)</f>
        <v>389010</v>
      </c>
      <c r="F254" s="24">
        <f>ROUNDDOWN(IF(('20년간40%'!F256+$C$426)&gt;$B254,$B254,('20년간40%'!F256+$C$426)),-1)</f>
        <v>511920</v>
      </c>
      <c r="G254" s="24">
        <f>ROUNDDOWN(IF(('20년간40%'!G256+$C$426)&gt;$B254,$B254,('20년간40%'!G256+$C$426)),-1)</f>
        <v>634840</v>
      </c>
      <c r="H254" s="24">
        <f>ROUNDDOWN(IF(('20년간40%'!H256+$C$426)&gt;$B254,$B254,('20년간40%'!H256+$C$426)),-1)</f>
        <v>757750</v>
      </c>
      <c r="I254" s="24">
        <f>ROUNDDOWN(IF(('20년간40%'!I256+$C$426)&gt;$B254,$B254,('20년간40%'!I256+$C$426)),-1)</f>
        <v>880660</v>
      </c>
      <c r="J254" s="24">
        <f>ROUNDDOWN(IF(('20년간40%'!J256+$C$426)&gt;$B254,$B254,('20년간40%'!J256+$C$426)),-1)</f>
        <v>1003570</v>
      </c>
    </row>
    <row r="255" spans="1:10" ht="16.5" customHeight="1">
      <c r="A255" s="23">
        <v>249</v>
      </c>
      <c r="B255" s="24">
        <v>2750000</v>
      </c>
      <c r="C255" s="24">
        <f t="shared" ref="C255:C318" si="5">B255*0.09</f>
        <v>247500</v>
      </c>
      <c r="D255" s="24">
        <f>ROUNDDOWN(IF(('20년간40%'!D257+$C$426)&gt;$B255,$B255,('20년간40%'!D257+$C$426)),-1)</f>
        <v>266330</v>
      </c>
      <c r="E255" s="24">
        <f>ROUNDDOWN(IF(('20년간40%'!E257+$C$426)&gt;$B255,$B255,('20년간40%'!E257+$C$426)),-1)</f>
        <v>389800</v>
      </c>
      <c r="F255" s="24">
        <f>ROUNDDOWN(IF(('20년간40%'!F257+$C$426)&gt;$B255,$B255,('20년간40%'!F257+$C$426)),-1)</f>
        <v>512970</v>
      </c>
      <c r="G255" s="24">
        <f>ROUNDDOWN(IF(('20년간40%'!G257+$C$426)&gt;$B255,$B255,('20년간40%'!G257+$C$426)),-1)</f>
        <v>636130</v>
      </c>
      <c r="H255" s="24">
        <f>ROUNDDOWN(IF(('20년간40%'!H257+$C$426)&gt;$B255,$B255,('20년간40%'!H257+$C$426)),-1)</f>
        <v>759290</v>
      </c>
      <c r="I255" s="24">
        <f>ROUNDDOWN(IF(('20년간40%'!I257+$C$426)&gt;$B255,$B255,('20년간40%'!I257+$C$426)),-1)</f>
        <v>882450</v>
      </c>
      <c r="J255" s="24">
        <f>ROUNDDOWN(IF(('20년간40%'!J257+$C$426)&gt;$B255,$B255,('20년간40%'!J257+$C$426)),-1)</f>
        <v>1005610</v>
      </c>
    </row>
    <row r="256" spans="1:10" ht="16.5" customHeight="1">
      <c r="A256" s="23">
        <v>250</v>
      </c>
      <c r="B256" s="24">
        <v>2760000</v>
      </c>
      <c r="C256" s="24">
        <f t="shared" si="5"/>
        <v>248400</v>
      </c>
      <c r="D256" s="24">
        <f>ROUNDDOWN(IF(('20년간40%'!D258+$C$426)&gt;$B256,$B256,('20년간40%'!D258+$C$426)),-1)</f>
        <v>266870</v>
      </c>
      <c r="E256" s="24">
        <f>ROUNDDOWN(IF(('20년간40%'!E258+$C$426)&gt;$B256,$B256,('20년간40%'!E258+$C$426)),-1)</f>
        <v>390590</v>
      </c>
      <c r="F256" s="24">
        <f>ROUNDDOWN(IF(('20년간40%'!F258+$C$426)&gt;$B256,$B256,('20년간40%'!F258+$C$426)),-1)</f>
        <v>514010</v>
      </c>
      <c r="G256" s="24">
        <f>ROUNDDOWN(IF(('20년간40%'!G258+$C$426)&gt;$B256,$B256,('20년간40%'!G258+$C$426)),-1)</f>
        <v>637420</v>
      </c>
      <c r="H256" s="24">
        <f>ROUNDDOWN(IF(('20년간40%'!H258+$C$426)&gt;$B256,$B256,('20년간40%'!H258+$C$426)),-1)</f>
        <v>760830</v>
      </c>
      <c r="I256" s="24">
        <f>ROUNDDOWN(IF(('20년간40%'!I258+$C$426)&gt;$B256,$B256,('20년간40%'!I258+$C$426)),-1)</f>
        <v>884240</v>
      </c>
      <c r="J256" s="24">
        <f>ROUNDDOWN(IF(('20년간40%'!J258+$C$426)&gt;$B256,$B256,('20년간40%'!J258+$C$426)),-1)</f>
        <v>1007650</v>
      </c>
    </row>
    <row r="257" spans="1:10" ht="16.5" customHeight="1">
      <c r="A257" s="23">
        <v>251</v>
      </c>
      <c r="B257" s="24">
        <v>2770000</v>
      </c>
      <c r="C257" s="24">
        <f t="shared" si="5"/>
        <v>249300</v>
      </c>
      <c r="D257" s="24">
        <f>ROUNDDOWN(IF(('20년간40%'!D259+$C$426)&gt;$B257,$B257,('20년간40%'!D259+$C$426)),-1)</f>
        <v>267410</v>
      </c>
      <c r="E257" s="24">
        <f>ROUNDDOWN(IF(('20년간40%'!E259+$C$426)&gt;$B257,$B257,('20년간40%'!E259+$C$426)),-1)</f>
        <v>391390</v>
      </c>
      <c r="F257" s="24">
        <f>ROUNDDOWN(IF(('20년간40%'!F259+$C$426)&gt;$B257,$B257,('20년간40%'!F259+$C$426)),-1)</f>
        <v>515050</v>
      </c>
      <c r="G257" s="24">
        <f>ROUNDDOWN(IF(('20년간40%'!G259+$C$426)&gt;$B257,$B257,('20년간40%'!G259+$C$426)),-1)</f>
        <v>638710</v>
      </c>
      <c r="H257" s="24">
        <f>ROUNDDOWN(IF(('20년간40%'!H259+$C$426)&gt;$B257,$B257,('20년간40%'!H259+$C$426)),-1)</f>
        <v>762370</v>
      </c>
      <c r="I257" s="24">
        <f>ROUNDDOWN(IF(('20년간40%'!I259+$C$426)&gt;$B257,$B257,('20년간40%'!I259+$C$426)),-1)</f>
        <v>886030</v>
      </c>
      <c r="J257" s="24">
        <f>ROUNDDOWN(IF(('20년간40%'!J259+$C$426)&gt;$B257,$B257,('20년간40%'!J259+$C$426)),-1)</f>
        <v>1009700</v>
      </c>
    </row>
    <row r="258" spans="1:10" ht="16.5" customHeight="1">
      <c r="A258" s="23">
        <v>252</v>
      </c>
      <c r="B258" s="24">
        <v>2780000</v>
      </c>
      <c r="C258" s="24">
        <f t="shared" si="5"/>
        <v>250200</v>
      </c>
      <c r="D258" s="24">
        <f>ROUNDDOWN(IF(('20년간40%'!D260+$C$426)&gt;$B258,$B258,('20년간40%'!D260+$C$426)),-1)</f>
        <v>267950</v>
      </c>
      <c r="E258" s="24">
        <f>ROUNDDOWN(IF(('20년간40%'!E260+$C$426)&gt;$B258,$B258,('20년간40%'!E260+$C$426)),-1)</f>
        <v>392180</v>
      </c>
      <c r="F258" s="24">
        <f>ROUNDDOWN(IF(('20년간40%'!F260+$C$426)&gt;$B258,$B258,('20년간40%'!F260+$C$426)),-1)</f>
        <v>516090</v>
      </c>
      <c r="G258" s="24">
        <f>ROUNDDOWN(IF(('20년간40%'!G260+$C$426)&gt;$B258,$B258,('20년간40%'!G260+$C$426)),-1)</f>
        <v>640000</v>
      </c>
      <c r="H258" s="24">
        <f>ROUNDDOWN(IF(('20년간40%'!H260+$C$426)&gt;$B258,$B258,('20년간40%'!H260+$C$426)),-1)</f>
        <v>763910</v>
      </c>
      <c r="I258" s="24">
        <f>ROUNDDOWN(IF(('20년간40%'!I260+$C$426)&gt;$B258,$B258,('20년간40%'!I260+$C$426)),-1)</f>
        <v>887830</v>
      </c>
      <c r="J258" s="24">
        <f>ROUNDDOWN(IF(('20년간40%'!J260+$C$426)&gt;$B258,$B258,('20년간40%'!J260+$C$426)),-1)</f>
        <v>1011740</v>
      </c>
    </row>
    <row r="259" spans="1:10" ht="16.5" customHeight="1">
      <c r="A259" s="23">
        <v>253</v>
      </c>
      <c r="B259" s="24">
        <v>2790000</v>
      </c>
      <c r="C259" s="24">
        <f t="shared" si="5"/>
        <v>251100</v>
      </c>
      <c r="D259" s="24">
        <f>ROUNDDOWN(IF(('20년간40%'!D261+$C$426)&gt;$B259,$B259,('20년간40%'!D261+$C$426)),-1)</f>
        <v>268500</v>
      </c>
      <c r="E259" s="24">
        <f>ROUNDDOWN(IF(('20년간40%'!E261+$C$426)&gt;$B259,$B259,('20년간40%'!E261+$C$426)),-1)</f>
        <v>392970</v>
      </c>
      <c r="F259" s="24">
        <f>ROUNDDOWN(IF(('20년간40%'!F261+$C$426)&gt;$B259,$B259,('20년간40%'!F261+$C$426)),-1)</f>
        <v>517130</v>
      </c>
      <c r="G259" s="24">
        <f>ROUNDDOWN(IF(('20년간40%'!G261+$C$426)&gt;$B259,$B259,('20년간40%'!G261+$C$426)),-1)</f>
        <v>641290</v>
      </c>
      <c r="H259" s="24">
        <f>ROUNDDOWN(IF(('20년간40%'!H261+$C$426)&gt;$B259,$B259,('20년간40%'!H261+$C$426)),-1)</f>
        <v>765450</v>
      </c>
      <c r="I259" s="24">
        <f>ROUNDDOWN(IF(('20년간40%'!I261+$C$426)&gt;$B259,$B259,('20년간40%'!I261+$C$426)),-1)</f>
        <v>889620</v>
      </c>
      <c r="J259" s="24">
        <f>ROUNDDOWN(IF(('20년간40%'!J261+$C$426)&gt;$B259,$B259,('20년간40%'!J261+$C$426)),-1)</f>
        <v>1013780</v>
      </c>
    </row>
    <row r="260" spans="1:10" ht="16.5" customHeight="1">
      <c r="A260" s="23">
        <v>254</v>
      </c>
      <c r="B260" s="24">
        <v>2800000</v>
      </c>
      <c r="C260" s="24">
        <f t="shared" si="5"/>
        <v>252000</v>
      </c>
      <c r="D260" s="24">
        <f>ROUNDDOWN(IF(('20년간40%'!D262+$C$426)&gt;$B260,$B260,('20년간40%'!D262+$C$426)),-1)</f>
        <v>269040</v>
      </c>
      <c r="E260" s="24">
        <f>ROUNDDOWN(IF(('20년간40%'!E262+$C$426)&gt;$B260,$B260,('20년간40%'!E262+$C$426)),-1)</f>
        <v>393760</v>
      </c>
      <c r="F260" s="24">
        <f>ROUNDDOWN(IF(('20년간40%'!F262+$C$426)&gt;$B260,$B260,('20년간40%'!F262+$C$426)),-1)</f>
        <v>518170</v>
      </c>
      <c r="G260" s="24">
        <f>ROUNDDOWN(IF(('20년간40%'!G262+$C$426)&gt;$B260,$B260,('20년간40%'!G262+$C$426)),-1)</f>
        <v>642580</v>
      </c>
      <c r="H260" s="24">
        <f>ROUNDDOWN(IF(('20년간40%'!H262+$C$426)&gt;$B260,$B260,('20년간40%'!H262+$C$426)),-1)</f>
        <v>767000</v>
      </c>
      <c r="I260" s="24">
        <f>ROUNDDOWN(IF(('20년간40%'!I262+$C$426)&gt;$B260,$B260,('20년간40%'!I262+$C$426)),-1)</f>
        <v>891410</v>
      </c>
      <c r="J260" s="24">
        <f>ROUNDDOWN(IF(('20년간40%'!J262+$C$426)&gt;$B260,$B260,('20년간40%'!J262+$C$426)),-1)</f>
        <v>1015820</v>
      </c>
    </row>
    <row r="261" spans="1:10" ht="16.5" customHeight="1">
      <c r="A261" s="23">
        <v>255</v>
      </c>
      <c r="B261" s="24">
        <v>2810000</v>
      </c>
      <c r="C261" s="24">
        <f t="shared" si="5"/>
        <v>252900</v>
      </c>
      <c r="D261" s="24">
        <f>ROUNDDOWN(IF(('20년간40%'!D263+$C$426)&gt;$B261,$B261,('20년간40%'!D263+$C$426)),-1)</f>
        <v>269580</v>
      </c>
      <c r="E261" s="24">
        <f>ROUNDDOWN(IF(('20년간40%'!E263+$C$426)&gt;$B261,$B261,('20년간40%'!E263+$C$426)),-1)</f>
        <v>394550</v>
      </c>
      <c r="F261" s="24">
        <f>ROUNDDOWN(IF(('20년간40%'!F263+$C$426)&gt;$B261,$B261,('20년간40%'!F263+$C$426)),-1)</f>
        <v>519210</v>
      </c>
      <c r="G261" s="24">
        <f>ROUNDDOWN(IF(('20년간40%'!G263+$C$426)&gt;$B261,$B261,('20년간40%'!G263+$C$426)),-1)</f>
        <v>643870</v>
      </c>
      <c r="H261" s="24">
        <f>ROUNDDOWN(IF(('20년간40%'!H263+$C$426)&gt;$B261,$B261,('20년간40%'!H263+$C$426)),-1)</f>
        <v>768540</v>
      </c>
      <c r="I261" s="24">
        <f>ROUNDDOWN(IF(('20년간40%'!I263+$C$426)&gt;$B261,$B261,('20년간40%'!I263+$C$426)),-1)</f>
        <v>893200</v>
      </c>
      <c r="J261" s="24">
        <f>ROUNDDOWN(IF(('20년간40%'!J263+$C$426)&gt;$B261,$B261,('20년간40%'!J263+$C$426)),-1)</f>
        <v>1017860</v>
      </c>
    </row>
    <row r="262" spans="1:10" ht="16.5" customHeight="1">
      <c r="A262" s="23">
        <v>256</v>
      </c>
      <c r="B262" s="24">
        <v>2820000</v>
      </c>
      <c r="C262" s="24">
        <f t="shared" si="5"/>
        <v>253800</v>
      </c>
      <c r="D262" s="24">
        <f>ROUNDDOWN(IF(('20년간40%'!D264+$C$426)&gt;$B262,$B262,('20년간40%'!D264+$C$426)),-1)</f>
        <v>270120</v>
      </c>
      <c r="E262" s="24">
        <f>ROUNDDOWN(IF(('20년간40%'!E264+$C$426)&gt;$B262,$B262,('20년간40%'!E264+$C$426)),-1)</f>
        <v>395340</v>
      </c>
      <c r="F262" s="24">
        <f>ROUNDDOWN(IF(('20년간40%'!F264+$C$426)&gt;$B262,$B262,('20년간40%'!F264+$C$426)),-1)</f>
        <v>520250</v>
      </c>
      <c r="G262" s="24">
        <f>ROUNDDOWN(IF(('20년간40%'!G264+$C$426)&gt;$B262,$B262,('20년간40%'!G264+$C$426)),-1)</f>
        <v>645170</v>
      </c>
      <c r="H262" s="24">
        <f>ROUNDDOWN(IF(('20년간40%'!H264+$C$426)&gt;$B262,$B262,('20년간40%'!H264+$C$426)),-1)</f>
        <v>770080</v>
      </c>
      <c r="I262" s="24">
        <f>ROUNDDOWN(IF(('20년간40%'!I264+$C$426)&gt;$B262,$B262,('20년간40%'!I264+$C$426)),-1)</f>
        <v>894990</v>
      </c>
      <c r="J262" s="24">
        <f>ROUNDDOWN(IF(('20년간40%'!J264+$C$426)&gt;$B262,$B262,('20년간40%'!J264+$C$426)),-1)</f>
        <v>1019900</v>
      </c>
    </row>
    <row r="263" spans="1:10" ht="16.5" customHeight="1">
      <c r="A263" s="23">
        <v>257</v>
      </c>
      <c r="B263" s="24">
        <v>2830000</v>
      </c>
      <c r="C263" s="24">
        <f t="shared" si="5"/>
        <v>254700</v>
      </c>
      <c r="D263" s="24">
        <f>ROUNDDOWN(IF(('20년간40%'!D265+$C$426)&gt;$B263,$B263,('20년간40%'!D265+$C$426)),-1)</f>
        <v>270660</v>
      </c>
      <c r="E263" s="24">
        <f>ROUNDDOWN(IF(('20년간40%'!E265+$C$426)&gt;$B263,$B263,('20년간40%'!E265+$C$426)),-1)</f>
        <v>396130</v>
      </c>
      <c r="F263" s="24">
        <f>ROUNDDOWN(IF(('20년간40%'!F265+$C$426)&gt;$B263,$B263,('20년간40%'!F265+$C$426)),-1)</f>
        <v>521300</v>
      </c>
      <c r="G263" s="24">
        <f>ROUNDDOWN(IF(('20년간40%'!G265+$C$426)&gt;$B263,$B263,('20년간40%'!G265+$C$426)),-1)</f>
        <v>646460</v>
      </c>
      <c r="H263" s="24">
        <f>ROUNDDOWN(IF(('20년간40%'!H265+$C$426)&gt;$B263,$B263,('20년간40%'!H265+$C$426)),-1)</f>
        <v>771620</v>
      </c>
      <c r="I263" s="24">
        <f>ROUNDDOWN(IF(('20년간40%'!I265+$C$426)&gt;$B263,$B263,('20년간40%'!I265+$C$426)),-1)</f>
        <v>896780</v>
      </c>
      <c r="J263" s="24">
        <f>ROUNDDOWN(IF(('20년간40%'!J265+$C$426)&gt;$B263,$B263,('20년간40%'!J265+$C$426)),-1)</f>
        <v>1021940</v>
      </c>
    </row>
    <row r="264" spans="1:10" ht="16.5" customHeight="1">
      <c r="A264" s="23">
        <v>258</v>
      </c>
      <c r="B264" s="24">
        <v>2840000</v>
      </c>
      <c r="C264" s="24">
        <f t="shared" si="5"/>
        <v>255600</v>
      </c>
      <c r="D264" s="24">
        <f>ROUNDDOWN(IF(('20년간40%'!D266+$C$426)&gt;$B264,$B264,('20년간40%'!D266+$C$426)),-1)</f>
        <v>271200</v>
      </c>
      <c r="E264" s="24">
        <f>ROUNDDOWN(IF(('20년간40%'!E266+$C$426)&gt;$B264,$B264,('20년간40%'!E266+$C$426)),-1)</f>
        <v>396920</v>
      </c>
      <c r="F264" s="24">
        <f>ROUNDDOWN(IF(('20년간40%'!F266+$C$426)&gt;$B264,$B264,('20년간40%'!F266+$C$426)),-1)</f>
        <v>522340</v>
      </c>
      <c r="G264" s="24">
        <f>ROUNDDOWN(IF(('20년간40%'!G266+$C$426)&gt;$B264,$B264,('20년간40%'!G266+$C$426)),-1)</f>
        <v>647750</v>
      </c>
      <c r="H264" s="24">
        <f>ROUNDDOWN(IF(('20년간40%'!H266+$C$426)&gt;$B264,$B264,('20년간40%'!H266+$C$426)),-1)</f>
        <v>773160</v>
      </c>
      <c r="I264" s="24">
        <f>ROUNDDOWN(IF(('20년간40%'!I266+$C$426)&gt;$B264,$B264,('20년간40%'!I266+$C$426)),-1)</f>
        <v>898570</v>
      </c>
      <c r="J264" s="24">
        <f>ROUNDDOWN(IF(('20년간40%'!J266+$C$426)&gt;$B264,$B264,('20년간40%'!J266+$C$426)),-1)</f>
        <v>1023980</v>
      </c>
    </row>
    <row r="265" spans="1:10" ht="16.5" customHeight="1">
      <c r="A265" s="23">
        <v>259</v>
      </c>
      <c r="B265" s="24">
        <v>2850000</v>
      </c>
      <c r="C265" s="24">
        <f t="shared" si="5"/>
        <v>256500</v>
      </c>
      <c r="D265" s="24">
        <f>ROUNDDOWN(IF(('20년간40%'!D267+$C$426)&gt;$B265,$B265,('20년간40%'!D267+$C$426)),-1)</f>
        <v>271740</v>
      </c>
      <c r="E265" s="24">
        <f>ROUNDDOWN(IF(('20년간40%'!E267+$C$426)&gt;$B265,$B265,('20년간40%'!E267+$C$426)),-1)</f>
        <v>397720</v>
      </c>
      <c r="F265" s="24">
        <f>ROUNDDOWN(IF(('20년간40%'!F267+$C$426)&gt;$B265,$B265,('20년간40%'!F267+$C$426)),-1)</f>
        <v>523380</v>
      </c>
      <c r="G265" s="24">
        <f>ROUNDDOWN(IF(('20년간40%'!G267+$C$426)&gt;$B265,$B265,('20년간40%'!G267+$C$426)),-1)</f>
        <v>649040</v>
      </c>
      <c r="H265" s="24">
        <f>ROUNDDOWN(IF(('20년간40%'!H267+$C$426)&gt;$B265,$B265,('20년간40%'!H267+$C$426)),-1)</f>
        <v>774700</v>
      </c>
      <c r="I265" s="24">
        <f>ROUNDDOWN(IF(('20년간40%'!I267+$C$426)&gt;$B265,$B265,('20년간40%'!I267+$C$426)),-1)</f>
        <v>900360</v>
      </c>
      <c r="J265" s="24">
        <f>ROUNDDOWN(IF(('20년간40%'!J267+$C$426)&gt;$B265,$B265,('20년간40%'!J267+$C$426)),-1)</f>
        <v>1026030</v>
      </c>
    </row>
    <row r="266" spans="1:10" ht="16.5" customHeight="1">
      <c r="A266" s="23">
        <v>260</v>
      </c>
      <c r="B266" s="24">
        <v>2860000</v>
      </c>
      <c r="C266" s="24">
        <f t="shared" si="5"/>
        <v>257400</v>
      </c>
      <c r="D266" s="24">
        <f>ROUNDDOWN(IF(('20년간40%'!D268+$C$426)&gt;$B266,$B266,('20년간40%'!D268+$C$426)),-1)</f>
        <v>272280</v>
      </c>
      <c r="E266" s="24">
        <f>ROUNDDOWN(IF(('20년간40%'!E268+$C$426)&gt;$B266,$B266,('20년간40%'!E268+$C$426)),-1)</f>
        <v>398510</v>
      </c>
      <c r="F266" s="24">
        <f>ROUNDDOWN(IF(('20년간40%'!F268+$C$426)&gt;$B266,$B266,('20년간40%'!F268+$C$426)),-1)</f>
        <v>524420</v>
      </c>
      <c r="G266" s="24">
        <f>ROUNDDOWN(IF(('20년간40%'!G268+$C$426)&gt;$B266,$B266,('20년간40%'!G268+$C$426)),-1)</f>
        <v>650330</v>
      </c>
      <c r="H266" s="24">
        <f>ROUNDDOWN(IF(('20년간40%'!H268+$C$426)&gt;$B266,$B266,('20년간40%'!H268+$C$426)),-1)</f>
        <v>776240</v>
      </c>
      <c r="I266" s="24">
        <f>ROUNDDOWN(IF(('20년간40%'!I268+$C$426)&gt;$B266,$B266,('20년간40%'!I268+$C$426)),-1)</f>
        <v>902160</v>
      </c>
      <c r="J266" s="24">
        <f>ROUNDDOWN(IF(('20년간40%'!J268+$C$426)&gt;$B266,$B266,('20년간40%'!J268+$C$426)),-1)</f>
        <v>1028070</v>
      </c>
    </row>
    <row r="267" spans="1:10" ht="16.5" customHeight="1">
      <c r="A267" s="23">
        <v>261</v>
      </c>
      <c r="B267" s="24">
        <v>2870000</v>
      </c>
      <c r="C267" s="24">
        <f t="shared" si="5"/>
        <v>258300</v>
      </c>
      <c r="D267" s="24">
        <f>ROUNDDOWN(IF(('20년간40%'!D269+$C$426)&gt;$B267,$B267,('20년간40%'!D269+$C$426)),-1)</f>
        <v>272820</v>
      </c>
      <c r="E267" s="24">
        <f>ROUNDDOWN(IF(('20년간40%'!E269+$C$426)&gt;$B267,$B267,('20년간40%'!E269+$C$426)),-1)</f>
        <v>399300</v>
      </c>
      <c r="F267" s="24">
        <f>ROUNDDOWN(IF(('20년간40%'!F269+$C$426)&gt;$B267,$B267,('20년간40%'!F269+$C$426)),-1)</f>
        <v>525460</v>
      </c>
      <c r="G267" s="24">
        <f>ROUNDDOWN(IF(('20년간40%'!G269+$C$426)&gt;$B267,$B267,('20년간40%'!G269+$C$426)),-1)</f>
        <v>651620</v>
      </c>
      <c r="H267" s="24">
        <f>ROUNDDOWN(IF(('20년간40%'!H269+$C$426)&gt;$B267,$B267,('20년간40%'!H269+$C$426)),-1)</f>
        <v>777780</v>
      </c>
      <c r="I267" s="24">
        <f>ROUNDDOWN(IF(('20년간40%'!I269+$C$426)&gt;$B267,$B267,('20년간40%'!I269+$C$426)),-1)</f>
        <v>903950</v>
      </c>
      <c r="J267" s="24">
        <f>ROUNDDOWN(IF(('20년간40%'!J269+$C$426)&gt;$B267,$B267,('20년간40%'!J269+$C$426)),-1)</f>
        <v>1030110</v>
      </c>
    </row>
    <row r="268" spans="1:10" ht="16.5" customHeight="1">
      <c r="A268" s="23">
        <v>262</v>
      </c>
      <c r="B268" s="24">
        <v>2880000</v>
      </c>
      <c r="C268" s="24">
        <f t="shared" si="5"/>
        <v>259200</v>
      </c>
      <c r="D268" s="24">
        <f>ROUNDDOWN(IF(('20년간40%'!D270+$C$426)&gt;$B268,$B268,('20년간40%'!D270+$C$426)),-1)</f>
        <v>273360</v>
      </c>
      <c r="E268" s="24">
        <f>ROUNDDOWN(IF(('20년간40%'!E270+$C$426)&gt;$B268,$B268,('20년간40%'!E270+$C$426)),-1)</f>
        <v>400090</v>
      </c>
      <c r="F268" s="24">
        <f>ROUNDDOWN(IF(('20년간40%'!F270+$C$426)&gt;$B268,$B268,('20년간40%'!F270+$C$426)),-1)</f>
        <v>526500</v>
      </c>
      <c r="G268" s="24">
        <f>ROUNDDOWN(IF(('20년간40%'!G270+$C$426)&gt;$B268,$B268,('20년간40%'!G270+$C$426)),-1)</f>
        <v>652910</v>
      </c>
      <c r="H268" s="24">
        <f>ROUNDDOWN(IF(('20년간40%'!H270+$C$426)&gt;$B268,$B268,('20년간40%'!H270+$C$426)),-1)</f>
        <v>779330</v>
      </c>
      <c r="I268" s="24">
        <f>ROUNDDOWN(IF(('20년간40%'!I270+$C$426)&gt;$B268,$B268,('20년간40%'!I270+$C$426)),-1)</f>
        <v>905740</v>
      </c>
      <c r="J268" s="24">
        <f>ROUNDDOWN(IF(('20년간40%'!J270+$C$426)&gt;$B268,$B268,('20년간40%'!J270+$C$426)),-1)</f>
        <v>1032150</v>
      </c>
    </row>
    <row r="269" spans="1:10" ht="16.5" customHeight="1">
      <c r="A269" s="23">
        <v>263</v>
      </c>
      <c r="B269" s="24">
        <v>2890000</v>
      </c>
      <c r="C269" s="24">
        <f t="shared" si="5"/>
        <v>260100</v>
      </c>
      <c r="D269" s="24">
        <f>ROUNDDOWN(IF(('20년간40%'!D271+$C$426)&gt;$B269,$B269,('20년간40%'!D271+$C$426)),-1)</f>
        <v>273900</v>
      </c>
      <c r="E269" s="24">
        <f>ROUNDDOWN(IF(('20년간40%'!E271+$C$426)&gt;$B269,$B269,('20년간40%'!E271+$C$426)),-1)</f>
        <v>400880</v>
      </c>
      <c r="F269" s="24">
        <f>ROUNDDOWN(IF(('20년간40%'!F271+$C$426)&gt;$B269,$B269,('20년간40%'!F271+$C$426)),-1)</f>
        <v>527540</v>
      </c>
      <c r="G269" s="24">
        <f>ROUNDDOWN(IF(('20년간40%'!G271+$C$426)&gt;$B269,$B269,('20년간40%'!G271+$C$426)),-1)</f>
        <v>654200</v>
      </c>
      <c r="H269" s="24">
        <f>ROUNDDOWN(IF(('20년간40%'!H271+$C$426)&gt;$B269,$B269,('20년간40%'!H271+$C$426)),-1)</f>
        <v>780870</v>
      </c>
      <c r="I269" s="24">
        <f>ROUNDDOWN(IF(('20년간40%'!I271+$C$426)&gt;$B269,$B269,('20년간40%'!I271+$C$426)),-1)</f>
        <v>907530</v>
      </c>
      <c r="J269" s="24">
        <f>ROUNDDOWN(IF(('20년간40%'!J271+$C$426)&gt;$B269,$B269,('20년간40%'!J271+$C$426)),-1)</f>
        <v>1034190</v>
      </c>
    </row>
    <row r="270" spans="1:10" ht="16.5" customHeight="1">
      <c r="A270" s="23">
        <v>264</v>
      </c>
      <c r="B270" s="24">
        <v>2900000</v>
      </c>
      <c r="C270" s="24">
        <f t="shared" si="5"/>
        <v>261000</v>
      </c>
      <c r="D270" s="24">
        <f>ROUNDDOWN(IF(('20년간40%'!D272+$C$426)&gt;$B270,$B270,('20년간40%'!D272+$C$426)),-1)</f>
        <v>274440</v>
      </c>
      <c r="E270" s="24">
        <f>ROUNDDOWN(IF(('20년간40%'!E272+$C$426)&gt;$B270,$B270,('20년간40%'!E272+$C$426)),-1)</f>
        <v>401670</v>
      </c>
      <c r="F270" s="24">
        <f>ROUNDDOWN(IF(('20년간40%'!F272+$C$426)&gt;$B270,$B270,('20년간40%'!F272+$C$426)),-1)</f>
        <v>528580</v>
      </c>
      <c r="G270" s="24">
        <f>ROUNDDOWN(IF(('20년간40%'!G272+$C$426)&gt;$B270,$B270,('20년간40%'!G272+$C$426)),-1)</f>
        <v>655500</v>
      </c>
      <c r="H270" s="24">
        <f>ROUNDDOWN(IF(('20년간40%'!H272+$C$426)&gt;$B270,$B270,('20년간40%'!H272+$C$426)),-1)</f>
        <v>782410</v>
      </c>
      <c r="I270" s="24">
        <f>ROUNDDOWN(IF(('20년간40%'!I272+$C$426)&gt;$B270,$B270,('20년간40%'!I272+$C$426)),-1)</f>
        <v>909320</v>
      </c>
      <c r="J270" s="24">
        <f>ROUNDDOWN(IF(('20년간40%'!J272+$C$426)&gt;$B270,$B270,('20년간40%'!J272+$C$426)),-1)</f>
        <v>1036230</v>
      </c>
    </row>
    <row r="271" spans="1:10" ht="16.5" customHeight="1">
      <c r="A271" s="23">
        <v>265</v>
      </c>
      <c r="B271" s="24">
        <v>2910000</v>
      </c>
      <c r="C271" s="24">
        <f t="shared" si="5"/>
        <v>261900</v>
      </c>
      <c r="D271" s="24">
        <f>ROUNDDOWN(IF(('20년간40%'!D273+$C$426)&gt;$B271,$B271,('20년간40%'!D273+$C$426)),-1)</f>
        <v>274980</v>
      </c>
      <c r="E271" s="24">
        <f>ROUNDDOWN(IF(('20년간40%'!E273+$C$426)&gt;$B271,$B271,('20년간40%'!E273+$C$426)),-1)</f>
        <v>402460</v>
      </c>
      <c r="F271" s="24">
        <f>ROUNDDOWN(IF(('20년간40%'!F273+$C$426)&gt;$B271,$B271,('20년간40%'!F273+$C$426)),-1)</f>
        <v>529630</v>
      </c>
      <c r="G271" s="24">
        <f>ROUNDDOWN(IF(('20년간40%'!G273+$C$426)&gt;$B271,$B271,('20년간40%'!G273+$C$426)),-1)</f>
        <v>656790</v>
      </c>
      <c r="H271" s="24">
        <f>ROUNDDOWN(IF(('20년간40%'!H273+$C$426)&gt;$B271,$B271,('20년간40%'!H273+$C$426)),-1)</f>
        <v>783950</v>
      </c>
      <c r="I271" s="24">
        <f>ROUNDDOWN(IF(('20년간40%'!I273+$C$426)&gt;$B271,$B271,('20년간40%'!I273+$C$426)),-1)</f>
        <v>911110</v>
      </c>
      <c r="J271" s="24">
        <f>ROUNDDOWN(IF(('20년간40%'!J273+$C$426)&gt;$B271,$B271,('20년간40%'!J273+$C$426)),-1)</f>
        <v>1038270</v>
      </c>
    </row>
    <row r="272" spans="1:10" ht="16.5" customHeight="1">
      <c r="A272" s="23">
        <v>266</v>
      </c>
      <c r="B272" s="24">
        <v>2920000</v>
      </c>
      <c r="C272" s="24">
        <f t="shared" si="5"/>
        <v>262800</v>
      </c>
      <c r="D272" s="24">
        <f>ROUNDDOWN(IF(('20년간40%'!D274+$C$426)&gt;$B272,$B272,('20년간40%'!D274+$C$426)),-1)</f>
        <v>275520</v>
      </c>
      <c r="E272" s="24">
        <f>ROUNDDOWN(IF(('20년간40%'!E274+$C$426)&gt;$B272,$B272,('20년간40%'!E274+$C$426)),-1)</f>
        <v>403250</v>
      </c>
      <c r="F272" s="24">
        <f>ROUNDDOWN(IF(('20년간40%'!F274+$C$426)&gt;$B272,$B272,('20년간40%'!F274+$C$426)),-1)</f>
        <v>530670</v>
      </c>
      <c r="G272" s="24">
        <f>ROUNDDOWN(IF(('20년간40%'!G274+$C$426)&gt;$B272,$B272,('20년간40%'!G274+$C$426)),-1)</f>
        <v>658080</v>
      </c>
      <c r="H272" s="24">
        <f>ROUNDDOWN(IF(('20년간40%'!H274+$C$426)&gt;$B272,$B272,('20년간40%'!H274+$C$426)),-1)</f>
        <v>785490</v>
      </c>
      <c r="I272" s="24">
        <f>ROUNDDOWN(IF(('20년간40%'!I274+$C$426)&gt;$B272,$B272,('20년간40%'!I274+$C$426)),-1)</f>
        <v>912900</v>
      </c>
      <c r="J272" s="24">
        <f>ROUNDDOWN(IF(('20년간40%'!J274+$C$426)&gt;$B272,$B272,('20년간40%'!J274+$C$426)),-1)</f>
        <v>1040310</v>
      </c>
    </row>
    <row r="273" spans="1:10" ht="16.5" customHeight="1">
      <c r="A273" s="23">
        <v>267</v>
      </c>
      <c r="B273" s="24">
        <v>2930000</v>
      </c>
      <c r="C273" s="24">
        <f t="shared" si="5"/>
        <v>263700</v>
      </c>
      <c r="D273" s="24">
        <f>ROUNDDOWN(IF(('20년간40%'!D275+$C$426)&gt;$B273,$B273,('20년간40%'!D275+$C$426)),-1)</f>
        <v>276060</v>
      </c>
      <c r="E273" s="24">
        <f>ROUNDDOWN(IF(('20년간40%'!E275+$C$426)&gt;$B273,$B273,('20년간40%'!E275+$C$426)),-1)</f>
        <v>404050</v>
      </c>
      <c r="F273" s="24">
        <f>ROUNDDOWN(IF(('20년간40%'!F275+$C$426)&gt;$B273,$B273,('20년간40%'!F275+$C$426)),-1)</f>
        <v>531710</v>
      </c>
      <c r="G273" s="24">
        <f>ROUNDDOWN(IF(('20년간40%'!G275+$C$426)&gt;$B273,$B273,('20년간40%'!G275+$C$426)),-1)</f>
        <v>659370</v>
      </c>
      <c r="H273" s="24">
        <f>ROUNDDOWN(IF(('20년간40%'!H275+$C$426)&gt;$B273,$B273,('20년간40%'!H275+$C$426)),-1)</f>
        <v>787030</v>
      </c>
      <c r="I273" s="24">
        <f>ROUNDDOWN(IF(('20년간40%'!I275+$C$426)&gt;$B273,$B273,('20년간40%'!I275+$C$426)),-1)</f>
        <v>914690</v>
      </c>
      <c r="J273" s="24">
        <f>ROUNDDOWN(IF(('20년간40%'!J275+$C$426)&gt;$B273,$B273,('20년간40%'!J275+$C$426)),-1)</f>
        <v>1042360</v>
      </c>
    </row>
    <row r="274" spans="1:10" ht="16.5" customHeight="1">
      <c r="A274" s="23">
        <v>268</v>
      </c>
      <c r="B274" s="24">
        <v>2940000</v>
      </c>
      <c r="C274" s="24">
        <f t="shared" si="5"/>
        <v>264600</v>
      </c>
      <c r="D274" s="24">
        <f>ROUNDDOWN(IF(('20년간40%'!D276+$C$426)&gt;$B274,$B274,('20년간40%'!D276+$C$426)),-1)</f>
        <v>276600</v>
      </c>
      <c r="E274" s="24">
        <f>ROUNDDOWN(IF(('20년간40%'!E276+$C$426)&gt;$B274,$B274,('20년간40%'!E276+$C$426)),-1)</f>
        <v>404840</v>
      </c>
      <c r="F274" s="24">
        <f>ROUNDDOWN(IF(('20년간40%'!F276+$C$426)&gt;$B274,$B274,('20년간40%'!F276+$C$426)),-1)</f>
        <v>532750</v>
      </c>
      <c r="G274" s="24">
        <f>ROUNDDOWN(IF(('20년간40%'!G276+$C$426)&gt;$B274,$B274,('20년간40%'!G276+$C$426)),-1)</f>
        <v>660660</v>
      </c>
      <c r="H274" s="24">
        <f>ROUNDDOWN(IF(('20년간40%'!H276+$C$426)&gt;$B274,$B274,('20년간40%'!H276+$C$426)),-1)</f>
        <v>788570</v>
      </c>
      <c r="I274" s="24">
        <f>ROUNDDOWN(IF(('20년간40%'!I276+$C$426)&gt;$B274,$B274,('20년간40%'!I276+$C$426)),-1)</f>
        <v>916490</v>
      </c>
      <c r="J274" s="24">
        <f>ROUNDDOWN(IF(('20년간40%'!J276+$C$426)&gt;$B274,$B274,('20년간40%'!J276+$C$426)),-1)</f>
        <v>1044400</v>
      </c>
    </row>
    <row r="275" spans="1:10" ht="16.5" customHeight="1">
      <c r="A275" s="23">
        <v>269</v>
      </c>
      <c r="B275" s="24">
        <v>2950000</v>
      </c>
      <c r="C275" s="24">
        <f t="shared" si="5"/>
        <v>265500</v>
      </c>
      <c r="D275" s="24">
        <f>ROUNDDOWN(IF(('20년간40%'!D277+$C$426)&gt;$B275,$B275,('20년간40%'!D277+$C$426)),-1)</f>
        <v>277150</v>
      </c>
      <c r="E275" s="24">
        <f>ROUNDDOWN(IF(('20년간40%'!E277+$C$426)&gt;$B275,$B275,('20년간40%'!E277+$C$426)),-1)</f>
        <v>405630</v>
      </c>
      <c r="F275" s="24">
        <f>ROUNDDOWN(IF(('20년간40%'!F277+$C$426)&gt;$B275,$B275,('20년간40%'!F277+$C$426)),-1)</f>
        <v>533790</v>
      </c>
      <c r="G275" s="24">
        <f>ROUNDDOWN(IF(('20년간40%'!G277+$C$426)&gt;$B275,$B275,('20년간40%'!G277+$C$426)),-1)</f>
        <v>661950</v>
      </c>
      <c r="H275" s="24">
        <f>ROUNDDOWN(IF(('20년간40%'!H277+$C$426)&gt;$B275,$B275,('20년간40%'!H277+$C$426)),-1)</f>
        <v>790110</v>
      </c>
      <c r="I275" s="24">
        <f>ROUNDDOWN(IF(('20년간40%'!I277+$C$426)&gt;$B275,$B275,('20년간40%'!I277+$C$426)),-1)</f>
        <v>918280</v>
      </c>
      <c r="J275" s="24">
        <f>ROUNDDOWN(IF(('20년간40%'!J277+$C$426)&gt;$B275,$B275,('20년간40%'!J277+$C$426)),-1)</f>
        <v>1046440</v>
      </c>
    </row>
    <row r="276" spans="1:10" ht="16.5" customHeight="1">
      <c r="A276" s="23">
        <v>270</v>
      </c>
      <c r="B276" s="24">
        <v>2960000</v>
      </c>
      <c r="C276" s="24">
        <f t="shared" si="5"/>
        <v>266400</v>
      </c>
      <c r="D276" s="24">
        <f>ROUNDDOWN(IF(('20년간40%'!D278+$C$426)&gt;$B276,$B276,('20년간40%'!D278+$C$426)),-1)</f>
        <v>277690</v>
      </c>
      <c r="E276" s="24">
        <f>ROUNDDOWN(IF(('20년간40%'!E278+$C$426)&gt;$B276,$B276,('20년간40%'!E278+$C$426)),-1)</f>
        <v>406420</v>
      </c>
      <c r="F276" s="24">
        <f>ROUNDDOWN(IF(('20년간40%'!F278+$C$426)&gt;$B276,$B276,('20년간40%'!F278+$C$426)),-1)</f>
        <v>534830</v>
      </c>
      <c r="G276" s="24">
        <f>ROUNDDOWN(IF(('20년간40%'!G278+$C$426)&gt;$B276,$B276,('20년간40%'!G278+$C$426)),-1)</f>
        <v>663240</v>
      </c>
      <c r="H276" s="24">
        <f>ROUNDDOWN(IF(('20년간40%'!H278+$C$426)&gt;$B276,$B276,('20년간40%'!H278+$C$426)),-1)</f>
        <v>791660</v>
      </c>
      <c r="I276" s="24">
        <f>ROUNDDOWN(IF(('20년간40%'!I278+$C$426)&gt;$B276,$B276,('20년간40%'!I278+$C$426)),-1)</f>
        <v>920070</v>
      </c>
      <c r="J276" s="24">
        <f>ROUNDDOWN(IF(('20년간40%'!J278+$C$426)&gt;$B276,$B276,('20년간40%'!J278+$C$426)),-1)</f>
        <v>1048480</v>
      </c>
    </row>
    <row r="277" spans="1:10" ht="16.5" customHeight="1">
      <c r="A277" s="23">
        <v>271</v>
      </c>
      <c r="B277" s="24">
        <v>2970000</v>
      </c>
      <c r="C277" s="24">
        <f t="shared" si="5"/>
        <v>267300</v>
      </c>
      <c r="D277" s="24">
        <f>ROUNDDOWN(IF(('20년간40%'!D279+$C$426)&gt;$B277,$B277,('20년간40%'!D279+$C$426)),-1)</f>
        <v>278230</v>
      </c>
      <c r="E277" s="24">
        <f>ROUNDDOWN(IF(('20년간40%'!E279+$C$426)&gt;$B277,$B277,('20년간40%'!E279+$C$426)),-1)</f>
        <v>407210</v>
      </c>
      <c r="F277" s="24">
        <f>ROUNDDOWN(IF(('20년간40%'!F279+$C$426)&gt;$B277,$B277,('20년간40%'!F279+$C$426)),-1)</f>
        <v>535870</v>
      </c>
      <c r="G277" s="24">
        <f>ROUNDDOWN(IF(('20년간40%'!G279+$C$426)&gt;$B277,$B277,('20년간40%'!G279+$C$426)),-1)</f>
        <v>664530</v>
      </c>
      <c r="H277" s="24">
        <f>ROUNDDOWN(IF(('20년간40%'!H279+$C$426)&gt;$B277,$B277,('20년간40%'!H279+$C$426)),-1)</f>
        <v>793200</v>
      </c>
      <c r="I277" s="24">
        <f>ROUNDDOWN(IF(('20년간40%'!I279+$C$426)&gt;$B277,$B277,('20년간40%'!I279+$C$426)),-1)</f>
        <v>921860</v>
      </c>
      <c r="J277" s="24">
        <f>ROUNDDOWN(IF(('20년간40%'!J279+$C$426)&gt;$B277,$B277,('20년간40%'!J279+$C$426)),-1)</f>
        <v>1050520</v>
      </c>
    </row>
    <row r="278" spans="1:10" ht="16.5" customHeight="1">
      <c r="A278" s="23">
        <v>272</v>
      </c>
      <c r="B278" s="24">
        <v>2980000</v>
      </c>
      <c r="C278" s="24">
        <f t="shared" si="5"/>
        <v>268200</v>
      </c>
      <c r="D278" s="24">
        <f>ROUNDDOWN(IF(('20년간40%'!D280+$C$426)&gt;$B278,$B278,('20년간40%'!D280+$C$426)),-1)</f>
        <v>278770</v>
      </c>
      <c r="E278" s="24">
        <f>ROUNDDOWN(IF(('20년간40%'!E280+$C$426)&gt;$B278,$B278,('20년간40%'!E280+$C$426)),-1)</f>
        <v>408000</v>
      </c>
      <c r="F278" s="24">
        <f>ROUNDDOWN(IF(('20년간40%'!F280+$C$426)&gt;$B278,$B278,('20년간40%'!F280+$C$426)),-1)</f>
        <v>536910</v>
      </c>
      <c r="G278" s="24">
        <f>ROUNDDOWN(IF(('20년간40%'!G280+$C$426)&gt;$B278,$B278,('20년간40%'!G280+$C$426)),-1)</f>
        <v>665830</v>
      </c>
      <c r="H278" s="24">
        <f>ROUNDDOWN(IF(('20년간40%'!H280+$C$426)&gt;$B278,$B278,('20년간40%'!H280+$C$426)),-1)</f>
        <v>794740</v>
      </c>
      <c r="I278" s="24">
        <f>ROUNDDOWN(IF(('20년간40%'!I280+$C$426)&gt;$B278,$B278,('20년간40%'!I280+$C$426)),-1)</f>
        <v>923650</v>
      </c>
      <c r="J278" s="24">
        <f>ROUNDDOWN(IF(('20년간40%'!J280+$C$426)&gt;$B278,$B278,('20년간40%'!J280+$C$426)),-1)</f>
        <v>1052560</v>
      </c>
    </row>
    <row r="279" spans="1:10" ht="16.5" customHeight="1">
      <c r="A279" s="23">
        <v>273</v>
      </c>
      <c r="B279" s="24">
        <v>2990000</v>
      </c>
      <c r="C279" s="24">
        <f t="shared" si="5"/>
        <v>269100</v>
      </c>
      <c r="D279" s="24">
        <f>ROUNDDOWN(IF(('20년간40%'!D281+$C$426)&gt;$B279,$B279,('20년간40%'!D281+$C$426)),-1)</f>
        <v>279310</v>
      </c>
      <c r="E279" s="24">
        <f>ROUNDDOWN(IF(('20년간40%'!E281+$C$426)&gt;$B279,$B279,('20년간40%'!E281+$C$426)),-1)</f>
        <v>408790</v>
      </c>
      <c r="F279" s="24">
        <f>ROUNDDOWN(IF(('20년간40%'!F281+$C$426)&gt;$B279,$B279,('20년간40%'!F281+$C$426)),-1)</f>
        <v>537960</v>
      </c>
      <c r="G279" s="24">
        <f>ROUNDDOWN(IF(('20년간40%'!G281+$C$426)&gt;$B279,$B279,('20년간40%'!G281+$C$426)),-1)</f>
        <v>667120</v>
      </c>
      <c r="H279" s="24">
        <f>ROUNDDOWN(IF(('20년간40%'!H281+$C$426)&gt;$B279,$B279,('20년간40%'!H281+$C$426)),-1)</f>
        <v>796280</v>
      </c>
      <c r="I279" s="24">
        <f>ROUNDDOWN(IF(('20년간40%'!I281+$C$426)&gt;$B279,$B279,('20년간40%'!I281+$C$426)),-1)</f>
        <v>925440</v>
      </c>
      <c r="J279" s="24">
        <f>ROUNDDOWN(IF(('20년간40%'!J281+$C$426)&gt;$B279,$B279,('20년간40%'!J281+$C$426)),-1)</f>
        <v>1054600</v>
      </c>
    </row>
    <row r="280" spans="1:10" ht="16.5" customHeight="1">
      <c r="A280" s="23">
        <v>274</v>
      </c>
      <c r="B280" s="24">
        <v>3000000</v>
      </c>
      <c r="C280" s="24">
        <f t="shared" si="5"/>
        <v>270000</v>
      </c>
      <c r="D280" s="24">
        <f>ROUNDDOWN(IF(('20년간40%'!D282+$C$426)&gt;$B280,$B280,('20년간40%'!D282+$C$426)),-1)</f>
        <v>279850</v>
      </c>
      <c r="E280" s="24">
        <f>ROUNDDOWN(IF(('20년간40%'!E282+$C$426)&gt;$B280,$B280,('20년간40%'!E282+$C$426)),-1)</f>
        <v>409580</v>
      </c>
      <c r="F280" s="24">
        <f>ROUNDDOWN(IF(('20년간40%'!F282+$C$426)&gt;$B280,$B280,('20년간40%'!F282+$C$426)),-1)</f>
        <v>539000</v>
      </c>
      <c r="G280" s="24">
        <f>ROUNDDOWN(IF(('20년간40%'!G282+$C$426)&gt;$B280,$B280,('20년간40%'!G282+$C$426)),-1)</f>
        <v>668410</v>
      </c>
      <c r="H280" s="24">
        <f>ROUNDDOWN(IF(('20년간40%'!H282+$C$426)&gt;$B280,$B280,('20년간40%'!H282+$C$426)),-1)</f>
        <v>797820</v>
      </c>
      <c r="I280" s="24">
        <f>ROUNDDOWN(IF(('20년간40%'!I282+$C$426)&gt;$B280,$B280,('20년간40%'!I282+$C$426)),-1)</f>
        <v>927230</v>
      </c>
      <c r="J280" s="24">
        <f>ROUNDDOWN(IF(('20년간40%'!J282+$C$426)&gt;$B280,$B280,('20년간40%'!J282+$C$426)),-1)</f>
        <v>1056640</v>
      </c>
    </row>
    <row r="281" spans="1:10" ht="16.5" customHeight="1">
      <c r="A281" s="23">
        <v>275</v>
      </c>
      <c r="B281" s="24">
        <v>3010000</v>
      </c>
      <c r="C281" s="24">
        <f t="shared" si="5"/>
        <v>270900</v>
      </c>
      <c r="D281" s="24">
        <f>ROUNDDOWN(IF(('20년간40%'!D283+$C$426)&gt;$B281,$B281,('20년간40%'!D283+$C$426)),-1)</f>
        <v>280390</v>
      </c>
      <c r="E281" s="24">
        <f>ROUNDDOWN(IF(('20년간40%'!E283+$C$426)&gt;$B281,$B281,('20년간40%'!E283+$C$426)),-1)</f>
        <v>410380</v>
      </c>
      <c r="F281" s="24">
        <f>ROUNDDOWN(IF(('20년간40%'!F283+$C$426)&gt;$B281,$B281,('20년간40%'!F283+$C$426)),-1)</f>
        <v>540040</v>
      </c>
      <c r="G281" s="24">
        <f>ROUNDDOWN(IF(('20년간40%'!G283+$C$426)&gt;$B281,$B281,('20년간40%'!G283+$C$426)),-1)</f>
        <v>669700</v>
      </c>
      <c r="H281" s="24">
        <f>ROUNDDOWN(IF(('20년간40%'!H283+$C$426)&gt;$B281,$B281,('20년간40%'!H283+$C$426)),-1)</f>
        <v>799360</v>
      </c>
      <c r="I281" s="24">
        <f>ROUNDDOWN(IF(('20년간40%'!I283+$C$426)&gt;$B281,$B281,('20년간40%'!I283+$C$426)),-1)</f>
        <v>929020</v>
      </c>
      <c r="J281" s="24">
        <f>ROUNDDOWN(IF(('20년간40%'!J283+$C$426)&gt;$B281,$B281,('20년간40%'!J283+$C$426)),-1)</f>
        <v>1058690</v>
      </c>
    </row>
    <row r="282" spans="1:10" ht="16.5" customHeight="1">
      <c r="A282" s="23">
        <v>276</v>
      </c>
      <c r="B282" s="24">
        <v>3020000</v>
      </c>
      <c r="C282" s="24">
        <f t="shared" si="5"/>
        <v>271800</v>
      </c>
      <c r="D282" s="24">
        <f>ROUNDDOWN(IF(('20년간40%'!D284+$C$426)&gt;$B282,$B282,('20년간40%'!D284+$C$426)),-1)</f>
        <v>280930</v>
      </c>
      <c r="E282" s="24">
        <f>ROUNDDOWN(IF(('20년간40%'!E284+$C$426)&gt;$B282,$B282,('20년간40%'!E284+$C$426)),-1)</f>
        <v>411170</v>
      </c>
      <c r="F282" s="24">
        <f>ROUNDDOWN(IF(('20년간40%'!F284+$C$426)&gt;$B282,$B282,('20년간40%'!F284+$C$426)),-1)</f>
        <v>541080</v>
      </c>
      <c r="G282" s="24">
        <f>ROUNDDOWN(IF(('20년간40%'!G284+$C$426)&gt;$B282,$B282,('20년간40%'!G284+$C$426)),-1)</f>
        <v>670990</v>
      </c>
      <c r="H282" s="24">
        <f>ROUNDDOWN(IF(('20년간40%'!H284+$C$426)&gt;$B282,$B282,('20년간40%'!H284+$C$426)),-1)</f>
        <v>800900</v>
      </c>
      <c r="I282" s="24">
        <f>ROUNDDOWN(IF(('20년간40%'!I284+$C$426)&gt;$B282,$B282,('20년간40%'!I284+$C$426)),-1)</f>
        <v>930820</v>
      </c>
      <c r="J282" s="24">
        <f>ROUNDDOWN(IF(('20년간40%'!J284+$C$426)&gt;$B282,$B282,('20년간40%'!J284+$C$426)),-1)</f>
        <v>1060730</v>
      </c>
    </row>
    <row r="283" spans="1:10" ht="16.5" customHeight="1">
      <c r="A283" s="23">
        <v>277</v>
      </c>
      <c r="B283" s="24">
        <v>3030000</v>
      </c>
      <c r="C283" s="24">
        <f t="shared" si="5"/>
        <v>272700</v>
      </c>
      <c r="D283" s="24">
        <f>ROUNDDOWN(IF(('20년간40%'!D285+$C$426)&gt;$B283,$B283,('20년간40%'!D285+$C$426)),-1)</f>
        <v>281470</v>
      </c>
      <c r="E283" s="24">
        <f>ROUNDDOWN(IF(('20년간40%'!E285+$C$426)&gt;$B283,$B283,('20년간40%'!E285+$C$426)),-1)</f>
        <v>411960</v>
      </c>
      <c r="F283" s="24">
        <f>ROUNDDOWN(IF(('20년간40%'!F285+$C$426)&gt;$B283,$B283,('20년간40%'!F285+$C$426)),-1)</f>
        <v>542120</v>
      </c>
      <c r="G283" s="24">
        <f>ROUNDDOWN(IF(('20년간40%'!G285+$C$426)&gt;$B283,$B283,('20년간40%'!G285+$C$426)),-1)</f>
        <v>672280</v>
      </c>
      <c r="H283" s="24">
        <f>ROUNDDOWN(IF(('20년간40%'!H285+$C$426)&gt;$B283,$B283,('20년간40%'!H285+$C$426)),-1)</f>
        <v>802440</v>
      </c>
      <c r="I283" s="24">
        <f>ROUNDDOWN(IF(('20년간40%'!I285+$C$426)&gt;$B283,$B283,('20년간40%'!I285+$C$426)),-1)</f>
        <v>932610</v>
      </c>
      <c r="J283" s="24">
        <f>ROUNDDOWN(IF(('20년간40%'!J285+$C$426)&gt;$B283,$B283,('20년간40%'!J285+$C$426)),-1)</f>
        <v>1062770</v>
      </c>
    </row>
    <row r="284" spans="1:10" ht="16.5" customHeight="1">
      <c r="A284" s="23">
        <v>278</v>
      </c>
      <c r="B284" s="24">
        <v>3040000</v>
      </c>
      <c r="C284" s="24">
        <f t="shared" si="5"/>
        <v>273600</v>
      </c>
      <c r="D284" s="24">
        <f>ROUNDDOWN(IF(('20년간40%'!D286+$C$426)&gt;$B284,$B284,('20년간40%'!D286+$C$426)),-1)</f>
        <v>282010</v>
      </c>
      <c r="E284" s="24">
        <f>ROUNDDOWN(IF(('20년간40%'!E286+$C$426)&gt;$B284,$B284,('20년간40%'!E286+$C$426)),-1)</f>
        <v>412750</v>
      </c>
      <c r="F284" s="24">
        <f>ROUNDDOWN(IF(('20년간40%'!F286+$C$426)&gt;$B284,$B284,('20년간40%'!F286+$C$426)),-1)</f>
        <v>543160</v>
      </c>
      <c r="G284" s="24">
        <f>ROUNDDOWN(IF(('20년간40%'!G286+$C$426)&gt;$B284,$B284,('20년간40%'!G286+$C$426)),-1)</f>
        <v>673570</v>
      </c>
      <c r="H284" s="24">
        <f>ROUNDDOWN(IF(('20년간40%'!H286+$C$426)&gt;$B284,$B284,('20년간40%'!H286+$C$426)),-1)</f>
        <v>803990</v>
      </c>
      <c r="I284" s="24">
        <f>ROUNDDOWN(IF(('20년간40%'!I286+$C$426)&gt;$B284,$B284,('20년간40%'!I286+$C$426)),-1)</f>
        <v>934400</v>
      </c>
      <c r="J284" s="24">
        <f>ROUNDDOWN(IF(('20년간40%'!J286+$C$426)&gt;$B284,$B284,('20년간40%'!J286+$C$426)),-1)</f>
        <v>1064810</v>
      </c>
    </row>
    <row r="285" spans="1:10" ht="16.5" customHeight="1">
      <c r="A285" s="23">
        <v>279</v>
      </c>
      <c r="B285" s="24">
        <v>3050000</v>
      </c>
      <c r="C285" s="24">
        <f t="shared" si="5"/>
        <v>274500</v>
      </c>
      <c r="D285" s="24">
        <f>ROUNDDOWN(IF(('20년간40%'!D287+$C$426)&gt;$B285,$B285,('20년간40%'!D287+$C$426)),-1)</f>
        <v>282550</v>
      </c>
      <c r="E285" s="24">
        <f>ROUNDDOWN(IF(('20년간40%'!E287+$C$426)&gt;$B285,$B285,('20년간40%'!E287+$C$426)),-1)</f>
        <v>413540</v>
      </c>
      <c r="F285" s="24">
        <f>ROUNDDOWN(IF(('20년간40%'!F287+$C$426)&gt;$B285,$B285,('20년간40%'!F287+$C$426)),-1)</f>
        <v>544200</v>
      </c>
      <c r="G285" s="24">
        <f>ROUNDDOWN(IF(('20년간40%'!G287+$C$426)&gt;$B285,$B285,('20년간40%'!G287+$C$426)),-1)</f>
        <v>674860</v>
      </c>
      <c r="H285" s="24">
        <f>ROUNDDOWN(IF(('20년간40%'!H287+$C$426)&gt;$B285,$B285,('20년간40%'!H287+$C$426)),-1)</f>
        <v>805530</v>
      </c>
      <c r="I285" s="24">
        <f>ROUNDDOWN(IF(('20년간40%'!I287+$C$426)&gt;$B285,$B285,('20년간40%'!I287+$C$426)),-1)</f>
        <v>936190</v>
      </c>
      <c r="J285" s="24">
        <f>ROUNDDOWN(IF(('20년간40%'!J287+$C$426)&gt;$B285,$B285,('20년간40%'!J287+$C$426)),-1)</f>
        <v>1066850</v>
      </c>
    </row>
    <row r="286" spans="1:10" ht="16.5" customHeight="1">
      <c r="A286" s="23">
        <v>280</v>
      </c>
      <c r="B286" s="24">
        <v>3060000</v>
      </c>
      <c r="C286" s="24">
        <f t="shared" si="5"/>
        <v>275400</v>
      </c>
      <c r="D286" s="24">
        <f>ROUNDDOWN(IF(('20년간40%'!D288+$C$426)&gt;$B286,$B286,('20년간40%'!D288+$C$426)),-1)</f>
        <v>283090</v>
      </c>
      <c r="E286" s="24">
        <f>ROUNDDOWN(IF(('20년간40%'!E288+$C$426)&gt;$B286,$B286,('20년간40%'!E288+$C$426)),-1)</f>
        <v>414330</v>
      </c>
      <c r="F286" s="24">
        <f>ROUNDDOWN(IF(('20년간40%'!F288+$C$426)&gt;$B286,$B286,('20년간40%'!F288+$C$426)),-1)</f>
        <v>545240</v>
      </c>
      <c r="G286" s="24">
        <f>ROUNDDOWN(IF(('20년간40%'!G288+$C$426)&gt;$B286,$B286,('20년간40%'!G288+$C$426)),-1)</f>
        <v>676160</v>
      </c>
      <c r="H286" s="24">
        <f>ROUNDDOWN(IF(('20년간40%'!H288+$C$426)&gt;$B286,$B286,('20년간40%'!H288+$C$426)),-1)</f>
        <v>807070</v>
      </c>
      <c r="I286" s="24">
        <f>ROUNDDOWN(IF(('20년간40%'!I288+$C$426)&gt;$B286,$B286,('20년간40%'!I288+$C$426)),-1)</f>
        <v>937980</v>
      </c>
      <c r="J286" s="24">
        <f>ROUNDDOWN(IF(('20년간40%'!J288+$C$426)&gt;$B286,$B286,('20년간40%'!J288+$C$426)),-1)</f>
        <v>1068890</v>
      </c>
    </row>
    <row r="287" spans="1:10" ht="16.5" customHeight="1">
      <c r="A287" s="23">
        <v>281</v>
      </c>
      <c r="B287" s="24">
        <v>3070000</v>
      </c>
      <c r="C287" s="24">
        <f t="shared" si="5"/>
        <v>276300</v>
      </c>
      <c r="D287" s="24">
        <f>ROUNDDOWN(IF(('20년간40%'!D289+$C$426)&gt;$B287,$B287,('20년간40%'!D289+$C$426)),-1)</f>
        <v>283630</v>
      </c>
      <c r="E287" s="24">
        <f>ROUNDDOWN(IF(('20년간40%'!E289+$C$426)&gt;$B287,$B287,('20년간40%'!E289+$C$426)),-1)</f>
        <v>415120</v>
      </c>
      <c r="F287" s="24">
        <f>ROUNDDOWN(IF(('20년간40%'!F289+$C$426)&gt;$B287,$B287,('20년간40%'!F289+$C$426)),-1)</f>
        <v>546290</v>
      </c>
      <c r="G287" s="24">
        <f>ROUNDDOWN(IF(('20년간40%'!G289+$C$426)&gt;$B287,$B287,('20년간40%'!G289+$C$426)),-1)</f>
        <v>677450</v>
      </c>
      <c r="H287" s="24">
        <f>ROUNDDOWN(IF(('20년간40%'!H289+$C$426)&gt;$B287,$B287,('20년간40%'!H289+$C$426)),-1)</f>
        <v>808610</v>
      </c>
      <c r="I287" s="24">
        <f>ROUNDDOWN(IF(('20년간40%'!I289+$C$426)&gt;$B287,$B287,('20년간40%'!I289+$C$426)),-1)</f>
        <v>939770</v>
      </c>
      <c r="J287" s="24">
        <f>ROUNDDOWN(IF(('20년간40%'!J289+$C$426)&gt;$B287,$B287,('20년간40%'!J289+$C$426)),-1)</f>
        <v>1070930</v>
      </c>
    </row>
    <row r="288" spans="1:10" ht="16.5" customHeight="1">
      <c r="A288" s="23">
        <v>282</v>
      </c>
      <c r="B288" s="24">
        <v>3080000</v>
      </c>
      <c r="C288" s="24">
        <f t="shared" si="5"/>
        <v>277200</v>
      </c>
      <c r="D288" s="24">
        <f>ROUNDDOWN(IF(('20년간40%'!D290+$C$426)&gt;$B288,$B288,('20년간40%'!D290+$C$426)),-1)</f>
        <v>284170</v>
      </c>
      <c r="E288" s="24">
        <f>ROUNDDOWN(IF(('20년간40%'!E290+$C$426)&gt;$B288,$B288,('20년간40%'!E290+$C$426)),-1)</f>
        <v>415910</v>
      </c>
      <c r="F288" s="24">
        <f>ROUNDDOWN(IF(('20년간40%'!F290+$C$426)&gt;$B288,$B288,('20년간40%'!F290+$C$426)),-1)</f>
        <v>547330</v>
      </c>
      <c r="G288" s="24">
        <f>ROUNDDOWN(IF(('20년간40%'!G290+$C$426)&gt;$B288,$B288,('20년간40%'!G290+$C$426)),-1)</f>
        <v>678740</v>
      </c>
      <c r="H288" s="24">
        <f>ROUNDDOWN(IF(('20년간40%'!H290+$C$426)&gt;$B288,$B288,('20년간40%'!H290+$C$426)),-1)</f>
        <v>810150</v>
      </c>
      <c r="I288" s="24">
        <f>ROUNDDOWN(IF(('20년간40%'!I290+$C$426)&gt;$B288,$B288,('20년간40%'!I290+$C$426)),-1)</f>
        <v>941560</v>
      </c>
      <c r="J288" s="24">
        <f>ROUNDDOWN(IF(('20년간40%'!J290+$C$426)&gt;$B288,$B288,('20년간40%'!J290+$C$426)),-1)</f>
        <v>1072970</v>
      </c>
    </row>
    <row r="289" spans="1:10" ht="16.5" customHeight="1">
      <c r="A289" s="23">
        <v>283</v>
      </c>
      <c r="B289" s="24">
        <v>3090000</v>
      </c>
      <c r="C289" s="24">
        <f t="shared" si="5"/>
        <v>278100</v>
      </c>
      <c r="D289" s="24">
        <f>ROUNDDOWN(IF(('20년간40%'!D291+$C$426)&gt;$B289,$B289,('20년간40%'!D291+$C$426)),-1)</f>
        <v>284710</v>
      </c>
      <c r="E289" s="24">
        <f>ROUNDDOWN(IF(('20년간40%'!E291+$C$426)&gt;$B289,$B289,('20년간40%'!E291+$C$426)),-1)</f>
        <v>416710</v>
      </c>
      <c r="F289" s="24">
        <f>ROUNDDOWN(IF(('20년간40%'!F291+$C$426)&gt;$B289,$B289,('20년간40%'!F291+$C$426)),-1)</f>
        <v>548370</v>
      </c>
      <c r="G289" s="24">
        <f>ROUNDDOWN(IF(('20년간40%'!G291+$C$426)&gt;$B289,$B289,('20년간40%'!G291+$C$426)),-1)</f>
        <v>680030</v>
      </c>
      <c r="H289" s="24">
        <f>ROUNDDOWN(IF(('20년간40%'!H291+$C$426)&gt;$B289,$B289,('20년간40%'!H291+$C$426)),-1)</f>
        <v>811690</v>
      </c>
      <c r="I289" s="24">
        <f>ROUNDDOWN(IF(('20년간40%'!I291+$C$426)&gt;$B289,$B289,('20년간40%'!I291+$C$426)),-1)</f>
        <v>943350</v>
      </c>
      <c r="J289" s="24">
        <f>ROUNDDOWN(IF(('20년간40%'!J291+$C$426)&gt;$B289,$B289,('20년간40%'!J291+$C$426)),-1)</f>
        <v>1075020</v>
      </c>
    </row>
    <row r="290" spans="1:10" ht="16.5" customHeight="1">
      <c r="A290" s="23">
        <v>284</v>
      </c>
      <c r="B290" s="24">
        <v>3100000</v>
      </c>
      <c r="C290" s="24">
        <f t="shared" si="5"/>
        <v>279000</v>
      </c>
      <c r="D290" s="24">
        <f>ROUNDDOWN(IF(('20년간40%'!D292+$C$426)&gt;$B290,$B290,('20년간40%'!D292+$C$426)),-1)</f>
        <v>285250</v>
      </c>
      <c r="E290" s="24">
        <f>ROUNDDOWN(IF(('20년간40%'!E292+$C$426)&gt;$B290,$B290,('20년간40%'!E292+$C$426)),-1)</f>
        <v>417500</v>
      </c>
      <c r="F290" s="24">
        <f>ROUNDDOWN(IF(('20년간40%'!F292+$C$426)&gt;$B290,$B290,('20년간40%'!F292+$C$426)),-1)</f>
        <v>549410</v>
      </c>
      <c r="G290" s="24">
        <f>ROUNDDOWN(IF(('20년간40%'!G292+$C$426)&gt;$B290,$B290,('20년간40%'!G292+$C$426)),-1)</f>
        <v>681320</v>
      </c>
      <c r="H290" s="24">
        <f>ROUNDDOWN(IF(('20년간40%'!H292+$C$426)&gt;$B290,$B290,('20년간40%'!H292+$C$426)),-1)</f>
        <v>813230</v>
      </c>
      <c r="I290" s="24">
        <f>ROUNDDOWN(IF(('20년간40%'!I292+$C$426)&gt;$B290,$B290,('20년간40%'!I292+$C$426)),-1)</f>
        <v>945150</v>
      </c>
      <c r="J290" s="24">
        <f>ROUNDDOWN(IF(('20년간40%'!J292+$C$426)&gt;$B290,$B290,('20년간40%'!J292+$C$426)),-1)</f>
        <v>1077060</v>
      </c>
    </row>
    <row r="291" spans="1:10" ht="16.5" customHeight="1">
      <c r="A291" s="23">
        <v>285</v>
      </c>
      <c r="B291" s="24">
        <v>3110000</v>
      </c>
      <c r="C291" s="24">
        <f t="shared" si="5"/>
        <v>279900</v>
      </c>
      <c r="D291" s="24">
        <f>ROUNDDOWN(IF(('20년간40%'!D293+$C$426)&gt;$B291,$B291,('20년간40%'!D293+$C$426)),-1)</f>
        <v>285800</v>
      </c>
      <c r="E291" s="24">
        <f>ROUNDDOWN(IF(('20년간40%'!E293+$C$426)&gt;$B291,$B291,('20년간40%'!E293+$C$426)),-1)</f>
        <v>418290</v>
      </c>
      <c r="F291" s="24">
        <f>ROUNDDOWN(IF(('20년간40%'!F293+$C$426)&gt;$B291,$B291,('20년간40%'!F293+$C$426)),-1)</f>
        <v>550450</v>
      </c>
      <c r="G291" s="24">
        <f>ROUNDDOWN(IF(('20년간40%'!G293+$C$426)&gt;$B291,$B291,('20년간40%'!G293+$C$426)),-1)</f>
        <v>682610</v>
      </c>
      <c r="H291" s="24">
        <f>ROUNDDOWN(IF(('20년간40%'!H293+$C$426)&gt;$B291,$B291,('20년간40%'!H293+$C$426)),-1)</f>
        <v>814770</v>
      </c>
      <c r="I291" s="24">
        <f>ROUNDDOWN(IF(('20년간40%'!I293+$C$426)&gt;$B291,$B291,('20년간40%'!I293+$C$426)),-1)</f>
        <v>946940</v>
      </c>
      <c r="J291" s="24">
        <f>ROUNDDOWN(IF(('20년간40%'!J293+$C$426)&gt;$B291,$B291,('20년간40%'!J293+$C$426)),-1)</f>
        <v>1079100</v>
      </c>
    </row>
    <row r="292" spans="1:10" ht="16.5" customHeight="1">
      <c r="A292" s="23">
        <v>286</v>
      </c>
      <c r="B292" s="24">
        <v>3120000</v>
      </c>
      <c r="C292" s="24">
        <f t="shared" si="5"/>
        <v>280800</v>
      </c>
      <c r="D292" s="24">
        <f>ROUNDDOWN(IF(('20년간40%'!D294+$C$426)&gt;$B292,$B292,('20년간40%'!D294+$C$426)),-1)</f>
        <v>286340</v>
      </c>
      <c r="E292" s="24">
        <f>ROUNDDOWN(IF(('20년간40%'!E294+$C$426)&gt;$B292,$B292,('20년간40%'!E294+$C$426)),-1)</f>
        <v>419080</v>
      </c>
      <c r="F292" s="24">
        <f>ROUNDDOWN(IF(('20년간40%'!F294+$C$426)&gt;$B292,$B292,('20년간40%'!F294+$C$426)),-1)</f>
        <v>551490</v>
      </c>
      <c r="G292" s="24">
        <f>ROUNDDOWN(IF(('20년간40%'!G294+$C$426)&gt;$B292,$B292,('20년간40%'!G294+$C$426)),-1)</f>
        <v>683900</v>
      </c>
      <c r="H292" s="24">
        <f>ROUNDDOWN(IF(('20년간40%'!H294+$C$426)&gt;$B292,$B292,('20년간40%'!H294+$C$426)),-1)</f>
        <v>816320</v>
      </c>
      <c r="I292" s="24">
        <f>ROUNDDOWN(IF(('20년간40%'!I294+$C$426)&gt;$B292,$B292,('20년간40%'!I294+$C$426)),-1)</f>
        <v>948730</v>
      </c>
      <c r="J292" s="24">
        <f>ROUNDDOWN(IF(('20년간40%'!J294+$C$426)&gt;$B292,$B292,('20년간40%'!J294+$C$426)),-1)</f>
        <v>1081140</v>
      </c>
    </row>
    <row r="293" spans="1:10" ht="16.5" customHeight="1">
      <c r="A293" s="23">
        <v>287</v>
      </c>
      <c r="B293" s="24">
        <v>3130000</v>
      </c>
      <c r="C293" s="24">
        <f t="shared" si="5"/>
        <v>281700</v>
      </c>
      <c r="D293" s="24">
        <f>ROUNDDOWN(IF(('20년간40%'!D295+$C$426)&gt;$B293,$B293,('20년간40%'!D295+$C$426)),-1)</f>
        <v>286880</v>
      </c>
      <c r="E293" s="24">
        <f>ROUNDDOWN(IF(('20년간40%'!E295+$C$426)&gt;$B293,$B293,('20년간40%'!E295+$C$426)),-1)</f>
        <v>419870</v>
      </c>
      <c r="F293" s="24">
        <f>ROUNDDOWN(IF(('20년간40%'!F295+$C$426)&gt;$B293,$B293,('20년간40%'!F295+$C$426)),-1)</f>
        <v>552530</v>
      </c>
      <c r="G293" s="24">
        <f>ROUNDDOWN(IF(('20년간40%'!G295+$C$426)&gt;$B293,$B293,('20년간40%'!G295+$C$426)),-1)</f>
        <v>685190</v>
      </c>
      <c r="H293" s="24">
        <f>ROUNDDOWN(IF(('20년간40%'!H295+$C$426)&gt;$B293,$B293,('20년간40%'!H295+$C$426)),-1)</f>
        <v>817860</v>
      </c>
      <c r="I293" s="24">
        <f>ROUNDDOWN(IF(('20년간40%'!I295+$C$426)&gt;$B293,$B293,('20년간40%'!I295+$C$426)),-1)</f>
        <v>950520</v>
      </c>
      <c r="J293" s="24">
        <f>ROUNDDOWN(IF(('20년간40%'!J295+$C$426)&gt;$B293,$B293,('20년간40%'!J295+$C$426)),-1)</f>
        <v>1083180</v>
      </c>
    </row>
    <row r="294" spans="1:10" ht="16.5" customHeight="1">
      <c r="A294" s="23">
        <v>288</v>
      </c>
      <c r="B294" s="24">
        <v>3140000</v>
      </c>
      <c r="C294" s="24">
        <f t="shared" si="5"/>
        <v>282600</v>
      </c>
      <c r="D294" s="24">
        <f>ROUNDDOWN(IF(('20년간40%'!D296+$C$426)&gt;$B294,$B294,('20년간40%'!D296+$C$426)),-1)</f>
        <v>287420</v>
      </c>
      <c r="E294" s="24">
        <f>ROUNDDOWN(IF(('20년간40%'!E296+$C$426)&gt;$B294,$B294,('20년간40%'!E296+$C$426)),-1)</f>
        <v>420660</v>
      </c>
      <c r="F294" s="24">
        <f>ROUNDDOWN(IF(('20년간40%'!F296+$C$426)&gt;$B294,$B294,('20년간40%'!F296+$C$426)),-1)</f>
        <v>553570</v>
      </c>
      <c r="G294" s="24">
        <f>ROUNDDOWN(IF(('20년간40%'!G296+$C$426)&gt;$B294,$B294,('20년간40%'!G296+$C$426)),-1)</f>
        <v>686490</v>
      </c>
      <c r="H294" s="24">
        <f>ROUNDDOWN(IF(('20년간40%'!H296+$C$426)&gt;$B294,$B294,('20년간40%'!H296+$C$426)),-1)</f>
        <v>819400</v>
      </c>
      <c r="I294" s="24">
        <f>ROUNDDOWN(IF(('20년간40%'!I296+$C$426)&gt;$B294,$B294,('20년간40%'!I296+$C$426)),-1)</f>
        <v>952310</v>
      </c>
      <c r="J294" s="24">
        <f>ROUNDDOWN(IF(('20년간40%'!J296+$C$426)&gt;$B294,$B294,('20년간40%'!J296+$C$426)),-1)</f>
        <v>1085220</v>
      </c>
    </row>
    <row r="295" spans="1:10" ht="16.5" customHeight="1">
      <c r="A295" s="23">
        <v>289</v>
      </c>
      <c r="B295" s="24">
        <v>3150000</v>
      </c>
      <c r="C295" s="24">
        <f t="shared" si="5"/>
        <v>283500</v>
      </c>
      <c r="D295" s="24">
        <f>ROUNDDOWN(IF(('20년간40%'!D297+$C$426)&gt;$B295,$B295,('20년간40%'!D297+$C$426)),-1)</f>
        <v>287960</v>
      </c>
      <c r="E295" s="24">
        <f>ROUNDDOWN(IF(('20년간40%'!E297+$C$426)&gt;$B295,$B295,('20년간40%'!E297+$C$426)),-1)</f>
        <v>421450</v>
      </c>
      <c r="F295" s="24">
        <f>ROUNDDOWN(IF(('20년간40%'!F297+$C$426)&gt;$B295,$B295,('20년간40%'!F297+$C$426)),-1)</f>
        <v>554620</v>
      </c>
      <c r="G295" s="24">
        <f>ROUNDDOWN(IF(('20년간40%'!G297+$C$426)&gt;$B295,$B295,('20년간40%'!G297+$C$426)),-1)</f>
        <v>687780</v>
      </c>
      <c r="H295" s="24">
        <f>ROUNDDOWN(IF(('20년간40%'!H297+$C$426)&gt;$B295,$B295,('20년간40%'!H297+$C$426)),-1)</f>
        <v>820940</v>
      </c>
      <c r="I295" s="24">
        <f>ROUNDDOWN(IF(('20년간40%'!I297+$C$426)&gt;$B295,$B295,('20년간40%'!I297+$C$426)),-1)</f>
        <v>954100</v>
      </c>
      <c r="J295" s="24">
        <f>ROUNDDOWN(IF(('20년간40%'!J297+$C$426)&gt;$B295,$B295,('20년간40%'!J297+$C$426)),-1)</f>
        <v>1087260</v>
      </c>
    </row>
    <row r="296" spans="1:10" ht="16.5" customHeight="1">
      <c r="A296" s="23">
        <v>290</v>
      </c>
      <c r="B296" s="24">
        <v>3160000</v>
      </c>
      <c r="C296" s="24">
        <f t="shared" si="5"/>
        <v>284400</v>
      </c>
      <c r="D296" s="24">
        <f>ROUNDDOWN(IF(('20년간40%'!D298+$C$426)&gt;$B296,$B296,('20년간40%'!D298+$C$426)),-1)</f>
        <v>288500</v>
      </c>
      <c r="E296" s="24">
        <f>ROUNDDOWN(IF(('20년간40%'!E298+$C$426)&gt;$B296,$B296,('20년간40%'!E298+$C$426)),-1)</f>
        <v>422240</v>
      </c>
      <c r="F296" s="24">
        <f>ROUNDDOWN(IF(('20년간40%'!F298+$C$426)&gt;$B296,$B296,('20년간40%'!F298+$C$426)),-1)</f>
        <v>555660</v>
      </c>
      <c r="G296" s="24">
        <f>ROUNDDOWN(IF(('20년간40%'!G298+$C$426)&gt;$B296,$B296,('20년간40%'!G298+$C$426)),-1)</f>
        <v>689070</v>
      </c>
      <c r="H296" s="24">
        <f>ROUNDDOWN(IF(('20년간40%'!H298+$C$426)&gt;$B296,$B296,('20년간40%'!H298+$C$426)),-1)</f>
        <v>822480</v>
      </c>
      <c r="I296" s="24">
        <f>ROUNDDOWN(IF(('20년간40%'!I298+$C$426)&gt;$B296,$B296,('20년간40%'!I298+$C$426)),-1)</f>
        <v>955890</v>
      </c>
      <c r="J296" s="24">
        <f>ROUNDDOWN(IF(('20년간40%'!J298+$C$426)&gt;$B296,$B296,('20년간40%'!J298+$C$426)),-1)</f>
        <v>1089300</v>
      </c>
    </row>
    <row r="297" spans="1:10" ht="16.5" customHeight="1">
      <c r="A297" s="23">
        <v>291</v>
      </c>
      <c r="B297" s="24">
        <v>3170000</v>
      </c>
      <c r="C297" s="24">
        <f t="shared" si="5"/>
        <v>285300</v>
      </c>
      <c r="D297" s="24">
        <f>ROUNDDOWN(IF(('20년간40%'!D299+$C$426)&gt;$B297,$B297,('20년간40%'!D299+$C$426)),-1)</f>
        <v>289040</v>
      </c>
      <c r="E297" s="24">
        <f>ROUNDDOWN(IF(('20년간40%'!E299+$C$426)&gt;$B297,$B297,('20년간40%'!E299+$C$426)),-1)</f>
        <v>423040</v>
      </c>
      <c r="F297" s="24">
        <f>ROUNDDOWN(IF(('20년간40%'!F299+$C$426)&gt;$B297,$B297,('20년간40%'!F299+$C$426)),-1)</f>
        <v>556700</v>
      </c>
      <c r="G297" s="24">
        <f>ROUNDDOWN(IF(('20년간40%'!G299+$C$426)&gt;$B297,$B297,('20년간40%'!G299+$C$426)),-1)</f>
        <v>690360</v>
      </c>
      <c r="H297" s="24">
        <f>ROUNDDOWN(IF(('20년간40%'!H299+$C$426)&gt;$B297,$B297,('20년간40%'!H299+$C$426)),-1)</f>
        <v>824020</v>
      </c>
      <c r="I297" s="24">
        <f>ROUNDDOWN(IF(('20년간40%'!I299+$C$426)&gt;$B297,$B297,('20년간40%'!I299+$C$426)),-1)</f>
        <v>957680</v>
      </c>
      <c r="J297" s="24">
        <f>ROUNDDOWN(IF(('20년간40%'!J299+$C$426)&gt;$B297,$B297,('20년간40%'!J299+$C$426)),-1)</f>
        <v>1091350</v>
      </c>
    </row>
    <row r="298" spans="1:10" ht="16.5" customHeight="1">
      <c r="A298" s="23">
        <v>292</v>
      </c>
      <c r="B298" s="24">
        <v>3180000</v>
      </c>
      <c r="C298" s="24">
        <f t="shared" si="5"/>
        <v>286200</v>
      </c>
      <c r="D298" s="24">
        <f>ROUNDDOWN(IF(('20년간40%'!D300+$C$426)&gt;$B298,$B298,('20년간40%'!D300+$C$426)),-1)</f>
        <v>289580</v>
      </c>
      <c r="E298" s="24">
        <f>ROUNDDOWN(IF(('20년간40%'!E300+$C$426)&gt;$B298,$B298,('20년간40%'!E300+$C$426)),-1)</f>
        <v>423830</v>
      </c>
      <c r="F298" s="24">
        <f>ROUNDDOWN(IF(('20년간40%'!F300+$C$426)&gt;$B298,$B298,('20년간40%'!F300+$C$426)),-1)</f>
        <v>557740</v>
      </c>
      <c r="G298" s="24">
        <f>ROUNDDOWN(IF(('20년간40%'!G300+$C$426)&gt;$B298,$B298,('20년간40%'!G300+$C$426)),-1)</f>
        <v>691650</v>
      </c>
      <c r="H298" s="24">
        <f>ROUNDDOWN(IF(('20년간40%'!H300+$C$426)&gt;$B298,$B298,('20년간40%'!H300+$C$426)),-1)</f>
        <v>825560</v>
      </c>
      <c r="I298" s="24">
        <f>ROUNDDOWN(IF(('20년간40%'!I300+$C$426)&gt;$B298,$B298,('20년간40%'!I300+$C$426)),-1)</f>
        <v>959480</v>
      </c>
      <c r="J298" s="24">
        <f>ROUNDDOWN(IF(('20년간40%'!J300+$C$426)&gt;$B298,$B298,('20년간40%'!J300+$C$426)),-1)</f>
        <v>1093390</v>
      </c>
    </row>
    <row r="299" spans="1:10" ht="16.5" customHeight="1">
      <c r="A299" s="23">
        <v>293</v>
      </c>
      <c r="B299" s="24">
        <v>3190000</v>
      </c>
      <c r="C299" s="24">
        <f t="shared" si="5"/>
        <v>287100</v>
      </c>
      <c r="D299" s="24">
        <f>ROUNDDOWN(IF(('20년간40%'!D301+$C$426)&gt;$B299,$B299,('20년간40%'!D301+$C$426)),-1)</f>
        <v>290120</v>
      </c>
      <c r="E299" s="24">
        <f>ROUNDDOWN(IF(('20년간40%'!E301+$C$426)&gt;$B299,$B299,('20년간40%'!E301+$C$426)),-1)</f>
        <v>424620</v>
      </c>
      <c r="F299" s="24">
        <f>ROUNDDOWN(IF(('20년간40%'!F301+$C$426)&gt;$B299,$B299,('20년간40%'!F301+$C$426)),-1)</f>
        <v>558780</v>
      </c>
      <c r="G299" s="24">
        <f>ROUNDDOWN(IF(('20년간40%'!G301+$C$426)&gt;$B299,$B299,('20년간40%'!G301+$C$426)),-1)</f>
        <v>692940</v>
      </c>
      <c r="H299" s="24">
        <f>ROUNDDOWN(IF(('20년간40%'!H301+$C$426)&gt;$B299,$B299,('20년간40%'!H301+$C$426)),-1)</f>
        <v>827100</v>
      </c>
      <c r="I299" s="24">
        <f>ROUNDDOWN(IF(('20년간40%'!I301+$C$426)&gt;$B299,$B299,('20년간40%'!I301+$C$426)),-1)</f>
        <v>961270</v>
      </c>
      <c r="J299" s="24">
        <f>ROUNDDOWN(IF(('20년간40%'!J301+$C$426)&gt;$B299,$B299,('20년간40%'!J301+$C$426)),-1)</f>
        <v>1095430</v>
      </c>
    </row>
    <row r="300" spans="1:10" ht="16.5" customHeight="1">
      <c r="A300" s="23">
        <v>294</v>
      </c>
      <c r="B300" s="24">
        <v>3200000</v>
      </c>
      <c r="C300" s="24">
        <f t="shared" si="5"/>
        <v>288000</v>
      </c>
      <c r="D300" s="24">
        <f>ROUNDDOWN(IF(('20년간40%'!D302+$C$426)&gt;$B300,$B300,('20년간40%'!D302+$C$426)),-1)</f>
        <v>290660</v>
      </c>
      <c r="E300" s="24">
        <f>ROUNDDOWN(IF(('20년간40%'!E302+$C$426)&gt;$B300,$B300,('20년간40%'!E302+$C$426)),-1)</f>
        <v>425410</v>
      </c>
      <c r="F300" s="24">
        <f>ROUNDDOWN(IF(('20년간40%'!F302+$C$426)&gt;$B300,$B300,('20년간40%'!F302+$C$426)),-1)</f>
        <v>559820</v>
      </c>
      <c r="G300" s="24">
        <f>ROUNDDOWN(IF(('20년간40%'!G302+$C$426)&gt;$B300,$B300,('20년간40%'!G302+$C$426)),-1)</f>
        <v>694230</v>
      </c>
      <c r="H300" s="24">
        <f>ROUNDDOWN(IF(('20년간40%'!H302+$C$426)&gt;$B300,$B300,('20년간40%'!H302+$C$426)),-1)</f>
        <v>828650</v>
      </c>
      <c r="I300" s="24">
        <f>ROUNDDOWN(IF(('20년간40%'!I302+$C$426)&gt;$B300,$B300,('20년간40%'!I302+$C$426)),-1)</f>
        <v>963060</v>
      </c>
      <c r="J300" s="24">
        <f>ROUNDDOWN(IF(('20년간40%'!J302+$C$426)&gt;$B300,$B300,('20년간40%'!J302+$C$426)),-1)</f>
        <v>1097470</v>
      </c>
    </row>
    <row r="301" spans="1:10" ht="16.5" customHeight="1">
      <c r="A301" s="23">
        <v>295</v>
      </c>
      <c r="B301" s="24">
        <v>3210000</v>
      </c>
      <c r="C301" s="24">
        <f t="shared" si="5"/>
        <v>288900</v>
      </c>
      <c r="D301" s="24">
        <f>ROUNDDOWN(IF(('20년간40%'!D303+$C$426)&gt;$B301,$B301,('20년간40%'!D303+$C$426)),-1)</f>
        <v>291200</v>
      </c>
      <c r="E301" s="24">
        <f>ROUNDDOWN(IF(('20년간40%'!E303+$C$426)&gt;$B301,$B301,('20년간40%'!E303+$C$426)),-1)</f>
        <v>426200</v>
      </c>
      <c r="F301" s="24">
        <f>ROUNDDOWN(IF(('20년간40%'!F303+$C$426)&gt;$B301,$B301,('20년간40%'!F303+$C$426)),-1)</f>
        <v>560860</v>
      </c>
      <c r="G301" s="24">
        <f>ROUNDDOWN(IF(('20년간40%'!G303+$C$426)&gt;$B301,$B301,('20년간40%'!G303+$C$426)),-1)</f>
        <v>695520</v>
      </c>
      <c r="H301" s="24">
        <f>ROUNDDOWN(IF(('20년간40%'!H303+$C$426)&gt;$B301,$B301,('20년간40%'!H303+$C$426)),-1)</f>
        <v>830190</v>
      </c>
      <c r="I301" s="24">
        <f>ROUNDDOWN(IF(('20년간40%'!I303+$C$426)&gt;$B301,$B301,('20년간40%'!I303+$C$426)),-1)</f>
        <v>964850</v>
      </c>
      <c r="J301" s="24">
        <f>ROUNDDOWN(IF(('20년간40%'!J303+$C$426)&gt;$B301,$B301,('20년간40%'!J303+$C$426)),-1)</f>
        <v>1099510</v>
      </c>
    </row>
    <row r="302" spans="1:10" ht="16.5" customHeight="1">
      <c r="A302" s="23">
        <v>296</v>
      </c>
      <c r="B302" s="24">
        <v>3220000</v>
      </c>
      <c r="C302" s="24">
        <f t="shared" si="5"/>
        <v>289800</v>
      </c>
      <c r="D302" s="24">
        <f>ROUNDDOWN(IF(('20년간40%'!D304+$C$426)&gt;$B302,$B302,('20년간40%'!D304+$C$426)),-1)</f>
        <v>291740</v>
      </c>
      <c r="E302" s="24">
        <f>ROUNDDOWN(IF(('20년간40%'!E304+$C$426)&gt;$B302,$B302,('20년간40%'!E304+$C$426)),-1)</f>
        <v>426990</v>
      </c>
      <c r="F302" s="24">
        <f>ROUNDDOWN(IF(('20년간40%'!F304+$C$426)&gt;$B302,$B302,('20년간40%'!F304+$C$426)),-1)</f>
        <v>561900</v>
      </c>
      <c r="G302" s="24">
        <f>ROUNDDOWN(IF(('20년간40%'!G304+$C$426)&gt;$B302,$B302,('20년간40%'!G304+$C$426)),-1)</f>
        <v>696820</v>
      </c>
      <c r="H302" s="24">
        <f>ROUNDDOWN(IF(('20년간40%'!H304+$C$426)&gt;$B302,$B302,('20년간40%'!H304+$C$426)),-1)</f>
        <v>831730</v>
      </c>
      <c r="I302" s="24">
        <f>ROUNDDOWN(IF(('20년간40%'!I304+$C$426)&gt;$B302,$B302,('20년간40%'!I304+$C$426)),-1)</f>
        <v>966640</v>
      </c>
      <c r="J302" s="24">
        <f>ROUNDDOWN(IF(('20년간40%'!J304+$C$426)&gt;$B302,$B302,('20년간40%'!J304+$C$426)),-1)</f>
        <v>1101550</v>
      </c>
    </row>
    <row r="303" spans="1:10" ht="16.5" customHeight="1">
      <c r="A303" s="23">
        <v>297</v>
      </c>
      <c r="B303" s="24">
        <v>3230000</v>
      </c>
      <c r="C303" s="24">
        <f t="shared" si="5"/>
        <v>290700</v>
      </c>
      <c r="D303" s="24">
        <f>ROUNDDOWN(IF(('20년간40%'!D305+$C$426)&gt;$B303,$B303,('20년간40%'!D305+$C$426)),-1)</f>
        <v>292280</v>
      </c>
      <c r="E303" s="24">
        <f>ROUNDDOWN(IF(('20년간40%'!E305+$C$426)&gt;$B303,$B303,('20년간40%'!E305+$C$426)),-1)</f>
        <v>427780</v>
      </c>
      <c r="F303" s="24">
        <f>ROUNDDOWN(IF(('20년간40%'!F305+$C$426)&gt;$B303,$B303,('20년간40%'!F305+$C$426)),-1)</f>
        <v>562950</v>
      </c>
      <c r="G303" s="24">
        <f>ROUNDDOWN(IF(('20년간40%'!G305+$C$426)&gt;$B303,$B303,('20년간40%'!G305+$C$426)),-1)</f>
        <v>698110</v>
      </c>
      <c r="H303" s="24">
        <f>ROUNDDOWN(IF(('20년간40%'!H305+$C$426)&gt;$B303,$B303,('20년간40%'!H305+$C$426)),-1)</f>
        <v>833270</v>
      </c>
      <c r="I303" s="24">
        <f>ROUNDDOWN(IF(('20년간40%'!I305+$C$426)&gt;$B303,$B303,('20년간40%'!I305+$C$426)),-1)</f>
        <v>968430</v>
      </c>
      <c r="J303" s="24">
        <f>ROUNDDOWN(IF(('20년간40%'!J305+$C$426)&gt;$B303,$B303,('20년간40%'!J305+$C$426)),-1)</f>
        <v>1103590</v>
      </c>
    </row>
    <row r="304" spans="1:10" ht="16.5" customHeight="1">
      <c r="A304" s="23">
        <v>298</v>
      </c>
      <c r="B304" s="24">
        <v>3240000</v>
      </c>
      <c r="C304" s="24">
        <f t="shared" si="5"/>
        <v>291600</v>
      </c>
      <c r="D304" s="24">
        <f>ROUNDDOWN(IF(('20년간40%'!D306+$C$426)&gt;$B304,$B304,('20년간40%'!D306+$C$426)),-1)</f>
        <v>292820</v>
      </c>
      <c r="E304" s="24">
        <f>ROUNDDOWN(IF(('20년간40%'!E306+$C$426)&gt;$B304,$B304,('20년간40%'!E306+$C$426)),-1)</f>
        <v>428570</v>
      </c>
      <c r="F304" s="24">
        <f>ROUNDDOWN(IF(('20년간40%'!F306+$C$426)&gt;$B304,$B304,('20년간40%'!F306+$C$426)),-1)</f>
        <v>563990</v>
      </c>
      <c r="G304" s="24">
        <f>ROUNDDOWN(IF(('20년간40%'!G306+$C$426)&gt;$B304,$B304,('20년간40%'!G306+$C$426)),-1)</f>
        <v>699400</v>
      </c>
      <c r="H304" s="24">
        <f>ROUNDDOWN(IF(('20년간40%'!H306+$C$426)&gt;$B304,$B304,('20년간40%'!H306+$C$426)),-1)</f>
        <v>834810</v>
      </c>
      <c r="I304" s="24">
        <f>ROUNDDOWN(IF(('20년간40%'!I306+$C$426)&gt;$B304,$B304,('20년간40%'!I306+$C$426)),-1)</f>
        <v>970220</v>
      </c>
      <c r="J304" s="24">
        <f>ROUNDDOWN(IF(('20년간40%'!J306+$C$426)&gt;$B304,$B304,('20년간40%'!J306+$C$426)),-1)</f>
        <v>1105630</v>
      </c>
    </row>
    <row r="305" spans="1:10" ht="16.5" customHeight="1">
      <c r="A305" s="23">
        <v>299</v>
      </c>
      <c r="B305" s="24">
        <v>3250000</v>
      </c>
      <c r="C305" s="24">
        <f t="shared" si="5"/>
        <v>292500</v>
      </c>
      <c r="D305" s="24">
        <f>ROUNDDOWN(IF(('20년간40%'!D307+$C$426)&gt;$B305,$B305,('20년간40%'!D307+$C$426)),-1)</f>
        <v>293360</v>
      </c>
      <c r="E305" s="24">
        <f>ROUNDDOWN(IF(('20년간40%'!E307+$C$426)&gt;$B305,$B305,('20년간40%'!E307+$C$426)),-1)</f>
        <v>429370</v>
      </c>
      <c r="F305" s="24">
        <f>ROUNDDOWN(IF(('20년간40%'!F307+$C$426)&gt;$B305,$B305,('20년간40%'!F307+$C$426)),-1)</f>
        <v>565030</v>
      </c>
      <c r="G305" s="24">
        <f>ROUNDDOWN(IF(('20년간40%'!G307+$C$426)&gt;$B305,$B305,('20년간40%'!G307+$C$426)),-1)</f>
        <v>700690</v>
      </c>
      <c r="H305" s="24">
        <f>ROUNDDOWN(IF(('20년간40%'!H307+$C$426)&gt;$B305,$B305,('20년간40%'!H307+$C$426)),-1)</f>
        <v>836350</v>
      </c>
      <c r="I305" s="24">
        <f>ROUNDDOWN(IF(('20년간40%'!I307+$C$426)&gt;$B305,$B305,('20년간40%'!I307+$C$426)),-1)</f>
        <v>972010</v>
      </c>
      <c r="J305" s="24">
        <f>ROUNDDOWN(IF(('20년간40%'!J307+$C$426)&gt;$B305,$B305,('20년간40%'!J307+$C$426)),-1)</f>
        <v>1107680</v>
      </c>
    </row>
    <row r="306" spans="1:10" ht="16.5" customHeight="1">
      <c r="A306" s="23">
        <v>300</v>
      </c>
      <c r="B306" s="24">
        <v>3260000</v>
      </c>
      <c r="C306" s="24">
        <f t="shared" si="5"/>
        <v>293400</v>
      </c>
      <c r="D306" s="24">
        <f>ROUNDDOWN(IF(('20년간40%'!D308+$C$426)&gt;$B306,$B306,('20년간40%'!D308+$C$426)),-1)</f>
        <v>293900</v>
      </c>
      <c r="E306" s="24">
        <f>ROUNDDOWN(IF(('20년간40%'!E308+$C$426)&gt;$B306,$B306,('20년간40%'!E308+$C$426)),-1)</f>
        <v>430160</v>
      </c>
      <c r="F306" s="24">
        <f>ROUNDDOWN(IF(('20년간40%'!F308+$C$426)&gt;$B306,$B306,('20년간40%'!F308+$C$426)),-1)</f>
        <v>566070</v>
      </c>
      <c r="G306" s="24">
        <f>ROUNDDOWN(IF(('20년간40%'!G308+$C$426)&gt;$B306,$B306,('20년간40%'!G308+$C$426)),-1)</f>
        <v>701980</v>
      </c>
      <c r="H306" s="24">
        <f>ROUNDDOWN(IF(('20년간40%'!H308+$C$426)&gt;$B306,$B306,('20년간40%'!H308+$C$426)),-1)</f>
        <v>837890</v>
      </c>
      <c r="I306" s="24">
        <f>ROUNDDOWN(IF(('20년간40%'!I308+$C$426)&gt;$B306,$B306,('20년간40%'!I308+$C$426)),-1)</f>
        <v>973810</v>
      </c>
      <c r="J306" s="24">
        <f>ROUNDDOWN(IF(('20년간40%'!J308+$C$426)&gt;$B306,$B306,('20년간40%'!J308+$C$426)),-1)</f>
        <v>1109720</v>
      </c>
    </row>
    <row r="307" spans="1:10" ht="16.5" customHeight="1">
      <c r="A307" s="23">
        <v>301</v>
      </c>
      <c r="B307" s="24">
        <v>3270000</v>
      </c>
      <c r="C307" s="24">
        <f t="shared" si="5"/>
        <v>294300</v>
      </c>
      <c r="D307" s="24">
        <f>ROUNDDOWN(IF(('20년간40%'!D309+$C$426)&gt;$B307,$B307,('20년간40%'!D309+$C$426)),-1)</f>
        <v>294450</v>
      </c>
      <c r="E307" s="24">
        <f>ROUNDDOWN(IF(('20년간40%'!E309+$C$426)&gt;$B307,$B307,('20년간40%'!E309+$C$426)),-1)</f>
        <v>430950</v>
      </c>
      <c r="F307" s="24">
        <f>ROUNDDOWN(IF(('20년간40%'!F309+$C$426)&gt;$B307,$B307,('20년간40%'!F309+$C$426)),-1)</f>
        <v>567110</v>
      </c>
      <c r="G307" s="24">
        <f>ROUNDDOWN(IF(('20년간40%'!G309+$C$426)&gt;$B307,$B307,('20년간40%'!G309+$C$426)),-1)</f>
        <v>703270</v>
      </c>
      <c r="H307" s="24">
        <f>ROUNDDOWN(IF(('20년간40%'!H309+$C$426)&gt;$B307,$B307,('20년간40%'!H309+$C$426)),-1)</f>
        <v>839430</v>
      </c>
      <c r="I307" s="24">
        <f>ROUNDDOWN(IF(('20년간40%'!I309+$C$426)&gt;$B307,$B307,('20년간40%'!I309+$C$426)),-1)</f>
        <v>975600</v>
      </c>
      <c r="J307" s="24">
        <f>ROUNDDOWN(IF(('20년간40%'!J309+$C$426)&gt;$B307,$B307,('20년간40%'!J309+$C$426)),-1)</f>
        <v>1111760</v>
      </c>
    </row>
    <row r="308" spans="1:10" ht="16.5" customHeight="1">
      <c r="A308" s="23">
        <v>302</v>
      </c>
      <c r="B308" s="24">
        <v>3280000</v>
      </c>
      <c r="C308" s="24">
        <f t="shared" si="5"/>
        <v>295200</v>
      </c>
      <c r="D308" s="24">
        <f>ROUNDDOWN(IF(('20년간40%'!D310+$C$426)&gt;$B308,$B308,('20년간40%'!D310+$C$426)),-1)</f>
        <v>294990</v>
      </c>
      <c r="E308" s="24">
        <f>ROUNDDOWN(IF(('20년간40%'!E310+$C$426)&gt;$B308,$B308,('20년간40%'!E310+$C$426)),-1)</f>
        <v>431740</v>
      </c>
      <c r="F308" s="24">
        <f>ROUNDDOWN(IF(('20년간40%'!F310+$C$426)&gt;$B308,$B308,('20년간40%'!F310+$C$426)),-1)</f>
        <v>568150</v>
      </c>
      <c r="G308" s="24">
        <f>ROUNDDOWN(IF(('20년간40%'!G310+$C$426)&gt;$B308,$B308,('20년간40%'!G310+$C$426)),-1)</f>
        <v>704560</v>
      </c>
      <c r="H308" s="24">
        <f>ROUNDDOWN(IF(('20년간40%'!H310+$C$426)&gt;$B308,$B308,('20년간40%'!H310+$C$426)),-1)</f>
        <v>840980</v>
      </c>
      <c r="I308" s="24">
        <f>ROUNDDOWN(IF(('20년간40%'!I310+$C$426)&gt;$B308,$B308,('20년간40%'!I310+$C$426)),-1)</f>
        <v>977390</v>
      </c>
      <c r="J308" s="24">
        <f>ROUNDDOWN(IF(('20년간40%'!J310+$C$426)&gt;$B308,$B308,('20년간40%'!J310+$C$426)),-1)</f>
        <v>1113800</v>
      </c>
    </row>
    <row r="309" spans="1:10" ht="16.5" customHeight="1">
      <c r="A309" s="23">
        <v>303</v>
      </c>
      <c r="B309" s="24">
        <v>3290000</v>
      </c>
      <c r="C309" s="24">
        <f t="shared" si="5"/>
        <v>296100</v>
      </c>
      <c r="D309" s="24">
        <f>ROUNDDOWN(IF(('20년간40%'!D311+$C$426)&gt;$B309,$B309,('20년간40%'!D311+$C$426)),-1)</f>
        <v>295530</v>
      </c>
      <c r="E309" s="24">
        <f>ROUNDDOWN(IF(('20년간40%'!E311+$C$426)&gt;$B309,$B309,('20년간40%'!E311+$C$426)),-1)</f>
        <v>432530</v>
      </c>
      <c r="F309" s="24">
        <f>ROUNDDOWN(IF(('20년간40%'!F311+$C$426)&gt;$B309,$B309,('20년간40%'!F311+$C$426)),-1)</f>
        <v>569190</v>
      </c>
      <c r="G309" s="24">
        <f>ROUNDDOWN(IF(('20년간40%'!G311+$C$426)&gt;$B309,$B309,('20년간40%'!G311+$C$426)),-1)</f>
        <v>705850</v>
      </c>
      <c r="H309" s="24">
        <f>ROUNDDOWN(IF(('20년간40%'!H311+$C$426)&gt;$B309,$B309,('20년간40%'!H311+$C$426)),-1)</f>
        <v>842520</v>
      </c>
      <c r="I309" s="24">
        <f>ROUNDDOWN(IF(('20년간40%'!I311+$C$426)&gt;$B309,$B309,('20년간40%'!I311+$C$426)),-1)</f>
        <v>979180</v>
      </c>
      <c r="J309" s="24">
        <f>ROUNDDOWN(IF(('20년간40%'!J311+$C$426)&gt;$B309,$B309,('20년간40%'!J311+$C$426)),-1)</f>
        <v>1115840</v>
      </c>
    </row>
    <row r="310" spans="1:10" ht="16.5" customHeight="1">
      <c r="A310" s="23">
        <v>304</v>
      </c>
      <c r="B310" s="24">
        <v>3300000</v>
      </c>
      <c r="C310" s="24">
        <f t="shared" si="5"/>
        <v>297000</v>
      </c>
      <c r="D310" s="24">
        <f>ROUNDDOWN(IF(('20년간40%'!D312+$C$426)&gt;$B310,$B310,('20년간40%'!D312+$C$426)),-1)</f>
        <v>296070</v>
      </c>
      <c r="E310" s="24">
        <f>ROUNDDOWN(IF(('20년간40%'!E312+$C$426)&gt;$B310,$B310,('20년간40%'!E312+$C$426)),-1)</f>
        <v>433320</v>
      </c>
      <c r="F310" s="24">
        <f>ROUNDDOWN(IF(('20년간40%'!F312+$C$426)&gt;$B310,$B310,('20년간40%'!F312+$C$426)),-1)</f>
        <v>570230</v>
      </c>
      <c r="G310" s="24">
        <f>ROUNDDOWN(IF(('20년간40%'!G312+$C$426)&gt;$B310,$B310,('20년간40%'!G312+$C$426)),-1)</f>
        <v>707150</v>
      </c>
      <c r="H310" s="24">
        <f>ROUNDDOWN(IF(('20년간40%'!H312+$C$426)&gt;$B310,$B310,('20년간40%'!H312+$C$426)),-1)</f>
        <v>844060</v>
      </c>
      <c r="I310" s="24">
        <f>ROUNDDOWN(IF(('20년간40%'!I312+$C$426)&gt;$B310,$B310,('20년간40%'!I312+$C$426)),-1)</f>
        <v>980970</v>
      </c>
      <c r="J310" s="24">
        <f>ROUNDDOWN(IF(('20년간40%'!J312+$C$426)&gt;$B310,$B310,('20년간40%'!J312+$C$426)),-1)</f>
        <v>1117880</v>
      </c>
    </row>
    <row r="311" spans="1:10" ht="16.5" customHeight="1">
      <c r="A311" s="23">
        <v>305</v>
      </c>
      <c r="B311" s="24">
        <v>3310000</v>
      </c>
      <c r="C311" s="24">
        <f t="shared" si="5"/>
        <v>297900</v>
      </c>
      <c r="D311" s="24">
        <f>ROUNDDOWN(IF(('20년간40%'!D313+$C$426)&gt;$B311,$B311,('20년간40%'!D313+$C$426)),-1)</f>
        <v>296610</v>
      </c>
      <c r="E311" s="24">
        <f>ROUNDDOWN(IF(('20년간40%'!E313+$C$426)&gt;$B311,$B311,('20년간40%'!E313+$C$426)),-1)</f>
        <v>434110</v>
      </c>
      <c r="F311" s="24">
        <f>ROUNDDOWN(IF(('20년간40%'!F313+$C$426)&gt;$B311,$B311,('20년간40%'!F313+$C$426)),-1)</f>
        <v>571280</v>
      </c>
      <c r="G311" s="24">
        <f>ROUNDDOWN(IF(('20년간40%'!G313+$C$426)&gt;$B311,$B311,('20년간40%'!G313+$C$426)),-1)</f>
        <v>708440</v>
      </c>
      <c r="H311" s="24">
        <f>ROUNDDOWN(IF(('20년간40%'!H313+$C$426)&gt;$B311,$B311,('20년간40%'!H313+$C$426)),-1)</f>
        <v>845600</v>
      </c>
      <c r="I311" s="24">
        <f>ROUNDDOWN(IF(('20년간40%'!I313+$C$426)&gt;$B311,$B311,('20년간40%'!I313+$C$426)),-1)</f>
        <v>982760</v>
      </c>
      <c r="J311" s="24">
        <f>ROUNDDOWN(IF(('20년간40%'!J313+$C$426)&gt;$B311,$B311,('20년간40%'!J313+$C$426)),-1)</f>
        <v>1119920</v>
      </c>
    </row>
    <row r="312" spans="1:10" ht="16.5" customHeight="1">
      <c r="A312" s="23">
        <v>306</v>
      </c>
      <c r="B312" s="24">
        <v>3320000</v>
      </c>
      <c r="C312" s="24">
        <f t="shared" si="5"/>
        <v>298800</v>
      </c>
      <c r="D312" s="24">
        <f>ROUNDDOWN(IF(('20년간40%'!D314+$C$426)&gt;$B312,$B312,('20년간40%'!D314+$C$426)),-1)</f>
        <v>297150</v>
      </c>
      <c r="E312" s="24">
        <f>ROUNDDOWN(IF(('20년간40%'!E314+$C$426)&gt;$B312,$B312,('20년간40%'!E314+$C$426)),-1)</f>
        <v>434900</v>
      </c>
      <c r="F312" s="24">
        <f>ROUNDDOWN(IF(('20년간40%'!F314+$C$426)&gt;$B312,$B312,('20년간40%'!F314+$C$426)),-1)</f>
        <v>572320</v>
      </c>
      <c r="G312" s="24">
        <f>ROUNDDOWN(IF(('20년간40%'!G314+$C$426)&gt;$B312,$B312,('20년간40%'!G314+$C$426)),-1)</f>
        <v>709730</v>
      </c>
      <c r="H312" s="24">
        <f>ROUNDDOWN(IF(('20년간40%'!H314+$C$426)&gt;$B312,$B312,('20년간40%'!H314+$C$426)),-1)</f>
        <v>847140</v>
      </c>
      <c r="I312" s="24">
        <f>ROUNDDOWN(IF(('20년간40%'!I314+$C$426)&gt;$B312,$B312,('20년간40%'!I314+$C$426)),-1)</f>
        <v>984550</v>
      </c>
      <c r="J312" s="24">
        <f>ROUNDDOWN(IF(('20년간40%'!J314+$C$426)&gt;$B312,$B312,('20년간40%'!J314+$C$426)),-1)</f>
        <v>1121960</v>
      </c>
    </row>
    <row r="313" spans="1:10" ht="16.5" customHeight="1">
      <c r="A313" s="23">
        <v>307</v>
      </c>
      <c r="B313" s="24">
        <v>3330000</v>
      </c>
      <c r="C313" s="24">
        <f t="shared" si="5"/>
        <v>299700</v>
      </c>
      <c r="D313" s="24">
        <f>ROUNDDOWN(IF(('20년간40%'!D315+$C$426)&gt;$B313,$B313,('20년간40%'!D315+$C$426)),-1)</f>
        <v>297690</v>
      </c>
      <c r="E313" s="24">
        <f>ROUNDDOWN(IF(('20년간40%'!E315+$C$426)&gt;$B313,$B313,('20년간40%'!E315+$C$426)),-1)</f>
        <v>435700</v>
      </c>
      <c r="F313" s="24">
        <f>ROUNDDOWN(IF(('20년간40%'!F315+$C$426)&gt;$B313,$B313,('20년간40%'!F315+$C$426)),-1)</f>
        <v>573360</v>
      </c>
      <c r="G313" s="24">
        <f>ROUNDDOWN(IF(('20년간40%'!G315+$C$426)&gt;$B313,$B313,('20년간40%'!G315+$C$426)),-1)</f>
        <v>711020</v>
      </c>
      <c r="H313" s="24">
        <f>ROUNDDOWN(IF(('20년간40%'!H315+$C$426)&gt;$B313,$B313,('20년간40%'!H315+$C$426)),-1)</f>
        <v>848680</v>
      </c>
      <c r="I313" s="24">
        <f>ROUNDDOWN(IF(('20년간40%'!I315+$C$426)&gt;$B313,$B313,('20년간40%'!I315+$C$426)),-1)</f>
        <v>986340</v>
      </c>
      <c r="J313" s="24">
        <f>ROUNDDOWN(IF(('20년간40%'!J315+$C$426)&gt;$B313,$B313,('20년간40%'!J315+$C$426)),-1)</f>
        <v>1124010</v>
      </c>
    </row>
    <row r="314" spans="1:10" ht="16.5" customHeight="1">
      <c r="A314" s="23">
        <v>308</v>
      </c>
      <c r="B314" s="24">
        <v>3340000</v>
      </c>
      <c r="C314" s="24">
        <f t="shared" si="5"/>
        <v>300600</v>
      </c>
      <c r="D314" s="24">
        <f>ROUNDDOWN(IF(('20년간40%'!D316+$C$426)&gt;$B314,$B314,('20년간40%'!D316+$C$426)),-1)</f>
        <v>298230</v>
      </c>
      <c r="E314" s="24">
        <f>ROUNDDOWN(IF(('20년간40%'!E316+$C$426)&gt;$B314,$B314,('20년간40%'!E316+$C$426)),-1)</f>
        <v>436490</v>
      </c>
      <c r="F314" s="24">
        <f>ROUNDDOWN(IF(('20년간40%'!F316+$C$426)&gt;$B314,$B314,('20년간40%'!F316+$C$426)),-1)</f>
        <v>574400</v>
      </c>
      <c r="G314" s="24">
        <f>ROUNDDOWN(IF(('20년간40%'!G316+$C$426)&gt;$B314,$B314,('20년간40%'!G316+$C$426)),-1)</f>
        <v>712310</v>
      </c>
      <c r="H314" s="24">
        <f>ROUNDDOWN(IF(('20년간40%'!H316+$C$426)&gt;$B314,$B314,('20년간40%'!H316+$C$426)),-1)</f>
        <v>850220</v>
      </c>
      <c r="I314" s="24">
        <f>ROUNDDOWN(IF(('20년간40%'!I316+$C$426)&gt;$B314,$B314,('20년간40%'!I316+$C$426)),-1)</f>
        <v>988140</v>
      </c>
      <c r="J314" s="24">
        <f>ROUNDDOWN(IF(('20년간40%'!J316+$C$426)&gt;$B314,$B314,('20년간40%'!J316+$C$426)),-1)</f>
        <v>1126050</v>
      </c>
    </row>
    <row r="315" spans="1:10" ht="16.5" customHeight="1">
      <c r="A315" s="23">
        <v>309</v>
      </c>
      <c r="B315" s="24">
        <v>3350000</v>
      </c>
      <c r="C315" s="24">
        <f t="shared" si="5"/>
        <v>301500</v>
      </c>
      <c r="D315" s="24">
        <f>ROUNDDOWN(IF(('20년간40%'!D317+$C$426)&gt;$B315,$B315,('20년간40%'!D317+$C$426)),-1)</f>
        <v>298770</v>
      </c>
      <c r="E315" s="24">
        <f>ROUNDDOWN(IF(('20년간40%'!E317+$C$426)&gt;$B315,$B315,('20년간40%'!E317+$C$426)),-1)</f>
        <v>437280</v>
      </c>
      <c r="F315" s="24">
        <f>ROUNDDOWN(IF(('20년간40%'!F317+$C$426)&gt;$B315,$B315,('20년간40%'!F317+$C$426)),-1)</f>
        <v>575440</v>
      </c>
      <c r="G315" s="24">
        <f>ROUNDDOWN(IF(('20년간40%'!G317+$C$426)&gt;$B315,$B315,('20년간40%'!G317+$C$426)),-1)</f>
        <v>713600</v>
      </c>
      <c r="H315" s="24">
        <f>ROUNDDOWN(IF(('20년간40%'!H317+$C$426)&gt;$B315,$B315,('20년간40%'!H317+$C$426)),-1)</f>
        <v>851760</v>
      </c>
      <c r="I315" s="24">
        <f>ROUNDDOWN(IF(('20년간40%'!I317+$C$426)&gt;$B315,$B315,('20년간40%'!I317+$C$426)),-1)</f>
        <v>989930</v>
      </c>
      <c r="J315" s="24">
        <f>ROUNDDOWN(IF(('20년간40%'!J317+$C$426)&gt;$B315,$B315,('20년간40%'!J317+$C$426)),-1)</f>
        <v>1128090</v>
      </c>
    </row>
    <row r="316" spans="1:10" ht="16.5" customHeight="1">
      <c r="A316" s="23">
        <v>310</v>
      </c>
      <c r="B316" s="24">
        <v>3360000</v>
      </c>
      <c r="C316" s="24">
        <f t="shared" si="5"/>
        <v>302400</v>
      </c>
      <c r="D316" s="24">
        <f>ROUNDDOWN(IF(('20년간40%'!D318+$C$426)&gt;$B316,$B316,('20년간40%'!D318+$C$426)),-1)</f>
        <v>299310</v>
      </c>
      <c r="E316" s="24">
        <f>ROUNDDOWN(IF(('20년간40%'!E318+$C$426)&gt;$B316,$B316,('20년간40%'!E318+$C$426)),-1)</f>
        <v>438070</v>
      </c>
      <c r="F316" s="24">
        <f>ROUNDDOWN(IF(('20년간40%'!F318+$C$426)&gt;$B316,$B316,('20년간40%'!F318+$C$426)),-1)</f>
        <v>576480</v>
      </c>
      <c r="G316" s="24">
        <f>ROUNDDOWN(IF(('20년간40%'!G318+$C$426)&gt;$B316,$B316,('20년간40%'!G318+$C$426)),-1)</f>
        <v>714890</v>
      </c>
      <c r="H316" s="24">
        <f>ROUNDDOWN(IF(('20년간40%'!H318+$C$426)&gt;$B316,$B316,('20년간40%'!H318+$C$426)),-1)</f>
        <v>853310</v>
      </c>
      <c r="I316" s="24">
        <f>ROUNDDOWN(IF(('20년간40%'!I318+$C$426)&gt;$B316,$B316,('20년간40%'!I318+$C$426)),-1)</f>
        <v>991720</v>
      </c>
      <c r="J316" s="24">
        <f>ROUNDDOWN(IF(('20년간40%'!J318+$C$426)&gt;$B316,$B316,('20년간40%'!J318+$C$426)),-1)</f>
        <v>1130130</v>
      </c>
    </row>
    <row r="317" spans="1:10" ht="16.5" customHeight="1">
      <c r="A317" s="23">
        <v>311</v>
      </c>
      <c r="B317" s="24">
        <v>3370000</v>
      </c>
      <c r="C317" s="24">
        <f t="shared" si="5"/>
        <v>303300</v>
      </c>
      <c r="D317" s="24">
        <f>ROUNDDOWN(IF(('20년간40%'!D319+$C$426)&gt;$B317,$B317,('20년간40%'!D319+$C$426)),-1)</f>
        <v>299850</v>
      </c>
      <c r="E317" s="24">
        <f>ROUNDDOWN(IF(('20년간40%'!E319+$C$426)&gt;$B317,$B317,('20년간40%'!E319+$C$426)),-1)</f>
        <v>438860</v>
      </c>
      <c r="F317" s="24">
        <f>ROUNDDOWN(IF(('20년간40%'!F319+$C$426)&gt;$B317,$B317,('20년간40%'!F319+$C$426)),-1)</f>
        <v>577520</v>
      </c>
      <c r="G317" s="24">
        <f>ROUNDDOWN(IF(('20년간40%'!G319+$C$426)&gt;$B317,$B317,('20년간40%'!G319+$C$426)),-1)</f>
        <v>716180</v>
      </c>
      <c r="H317" s="24">
        <f>ROUNDDOWN(IF(('20년간40%'!H319+$C$426)&gt;$B317,$B317,('20년간40%'!H319+$C$426)),-1)</f>
        <v>854850</v>
      </c>
      <c r="I317" s="24">
        <f>ROUNDDOWN(IF(('20년간40%'!I319+$C$426)&gt;$B317,$B317,('20년간40%'!I319+$C$426)),-1)</f>
        <v>993510</v>
      </c>
      <c r="J317" s="24">
        <f>ROUNDDOWN(IF(('20년간40%'!J319+$C$426)&gt;$B317,$B317,('20년간40%'!J319+$C$426)),-1)</f>
        <v>1132170</v>
      </c>
    </row>
    <row r="318" spans="1:10" ht="16.5" customHeight="1">
      <c r="A318" s="23">
        <v>312</v>
      </c>
      <c r="B318" s="24">
        <v>3380000</v>
      </c>
      <c r="C318" s="24">
        <f t="shared" si="5"/>
        <v>304200</v>
      </c>
      <c r="D318" s="24">
        <f>ROUNDDOWN(IF(('20년간40%'!D320+$C$426)&gt;$B318,$B318,('20년간40%'!D320+$C$426)),-1)</f>
        <v>300390</v>
      </c>
      <c r="E318" s="24">
        <f>ROUNDDOWN(IF(('20년간40%'!E320+$C$426)&gt;$B318,$B318,('20년간40%'!E320+$C$426)),-1)</f>
        <v>439650</v>
      </c>
      <c r="F318" s="24">
        <f>ROUNDDOWN(IF(('20년간40%'!F320+$C$426)&gt;$B318,$B318,('20년간40%'!F320+$C$426)),-1)</f>
        <v>578560</v>
      </c>
      <c r="G318" s="24">
        <f>ROUNDDOWN(IF(('20년간40%'!G320+$C$426)&gt;$B318,$B318,('20년간40%'!G320+$C$426)),-1)</f>
        <v>717480</v>
      </c>
      <c r="H318" s="24">
        <f>ROUNDDOWN(IF(('20년간40%'!H320+$C$426)&gt;$B318,$B318,('20년간40%'!H320+$C$426)),-1)</f>
        <v>856390</v>
      </c>
      <c r="I318" s="24">
        <f>ROUNDDOWN(IF(('20년간40%'!I320+$C$426)&gt;$B318,$B318,('20년간40%'!I320+$C$426)),-1)</f>
        <v>995300</v>
      </c>
      <c r="J318" s="24">
        <f>ROUNDDOWN(IF(('20년간40%'!J320+$C$426)&gt;$B318,$B318,('20년간40%'!J320+$C$426)),-1)</f>
        <v>1134210</v>
      </c>
    </row>
    <row r="319" spans="1:10" ht="16.5" customHeight="1">
      <c r="A319" s="23">
        <v>313</v>
      </c>
      <c r="B319" s="24">
        <v>3390000</v>
      </c>
      <c r="C319" s="24">
        <f t="shared" ref="C319:C377" si="6">B319*0.09</f>
        <v>305100</v>
      </c>
      <c r="D319" s="24">
        <f>ROUNDDOWN(IF(('20년간40%'!D321+$C$426)&gt;$B319,$B319,('20년간40%'!D321+$C$426)),-1)</f>
        <v>300930</v>
      </c>
      <c r="E319" s="24">
        <f>ROUNDDOWN(IF(('20년간40%'!E321+$C$426)&gt;$B319,$B319,('20년간40%'!E321+$C$426)),-1)</f>
        <v>440440</v>
      </c>
      <c r="F319" s="24">
        <f>ROUNDDOWN(IF(('20년간40%'!F321+$C$426)&gt;$B319,$B319,('20년간40%'!F321+$C$426)),-1)</f>
        <v>579610</v>
      </c>
      <c r="G319" s="24">
        <f>ROUNDDOWN(IF(('20년간40%'!G321+$C$426)&gt;$B319,$B319,('20년간40%'!G321+$C$426)),-1)</f>
        <v>718770</v>
      </c>
      <c r="H319" s="24">
        <f>ROUNDDOWN(IF(('20년간40%'!H321+$C$426)&gt;$B319,$B319,('20년간40%'!H321+$C$426)),-1)</f>
        <v>857930</v>
      </c>
      <c r="I319" s="24">
        <f>ROUNDDOWN(IF(('20년간40%'!I321+$C$426)&gt;$B319,$B319,('20년간40%'!I321+$C$426)),-1)</f>
        <v>997090</v>
      </c>
      <c r="J319" s="24">
        <f>ROUNDDOWN(IF(('20년간40%'!J321+$C$426)&gt;$B319,$B319,('20년간40%'!J321+$C$426)),-1)</f>
        <v>1136250</v>
      </c>
    </row>
    <row r="320" spans="1:10" ht="16.5" customHeight="1">
      <c r="A320" s="23">
        <v>314</v>
      </c>
      <c r="B320" s="24">
        <v>3400000</v>
      </c>
      <c r="C320" s="24">
        <f t="shared" si="6"/>
        <v>306000</v>
      </c>
      <c r="D320" s="24">
        <f>ROUNDDOWN(IF(('20년간40%'!D322+$C$426)&gt;$B320,$B320,('20년간40%'!D322+$C$426)),-1)</f>
        <v>301470</v>
      </c>
      <c r="E320" s="24">
        <f>ROUNDDOWN(IF(('20년간40%'!E322+$C$426)&gt;$B320,$B320,('20년간40%'!E322+$C$426)),-1)</f>
        <v>441230</v>
      </c>
      <c r="F320" s="24">
        <f>ROUNDDOWN(IF(('20년간40%'!F322+$C$426)&gt;$B320,$B320,('20년간40%'!F322+$C$426)),-1)</f>
        <v>580650</v>
      </c>
      <c r="G320" s="24">
        <f>ROUNDDOWN(IF(('20년간40%'!G322+$C$426)&gt;$B320,$B320,('20년간40%'!G322+$C$426)),-1)</f>
        <v>720060</v>
      </c>
      <c r="H320" s="24">
        <f>ROUNDDOWN(IF(('20년간40%'!H322+$C$426)&gt;$B320,$B320,('20년간40%'!H322+$C$426)),-1)</f>
        <v>859470</v>
      </c>
      <c r="I320" s="24">
        <f>ROUNDDOWN(IF(('20년간40%'!I322+$C$426)&gt;$B320,$B320,('20년간40%'!I322+$C$426)),-1)</f>
        <v>998880</v>
      </c>
      <c r="J320" s="24">
        <f>ROUNDDOWN(IF(('20년간40%'!J322+$C$426)&gt;$B320,$B320,('20년간40%'!J322+$C$426)),-1)</f>
        <v>1138290</v>
      </c>
    </row>
    <row r="321" spans="1:10" ht="16.5" customHeight="1">
      <c r="A321" s="23">
        <v>315</v>
      </c>
      <c r="B321" s="24">
        <v>3410000</v>
      </c>
      <c r="C321" s="24">
        <f t="shared" si="6"/>
        <v>306900</v>
      </c>
      <c r="D321" s="24">
        <f>ROUNDDOWN(IF(('20년간40%'!D323+$C$426)&gt;$B321,$B321,('20년간40%'!D323+$C$426)),-1)</f>
        <v>302010</v>
      </c>
      <c r="E321" s="24">
        <f>ROUNDDOWN(IF(('20년간40%'!E323+$C$426)&gt;$B321,$B321,('20년간40%'!E323+$C$426)),-1)</f>
        <v>442030</v>
      </c>
      <c r="F321" s="24">
        <f>ROUNDDOWN(IF(('20년간40%'!F323+$C$426)&gt;$B321,$B321,('20년간40%'!F323+$C$426)),-1)</f>
        <v>581690</v>
      </c>
      <c r="G321" s="24">
        <f>ROUNDDOWN(IF(('20년간40%'!G323+$C$426)&gt;$B321,$B321,('20년간40%'!G323+$C$426)),-1)</f>
        <v>721350</v>
      </c>
      <c r="H321" s="24">
        <f>ROUNDDOWN(IF(('20년간40%'!H323+$C$426)&gt;$B321,$B321,('20년간40%'!H323+$C$426)),-1)</f>
        <v>861010</v>
      </c>
      <c r="I321" s="24">
        <f>ROUNDDOWN(IF(('20년간40%'!I323+$C$426)&gt;$B321,$B321,('20년간40%'!I323+$C$426)),-1)</f>
        <v>1000670</v>
      </c>
      <c r="J321" s="24">
        <f>ROUNDDOWN(IF(('20년간40%'!J323+$C$426)&gt;$B321,$B321,('20년간40%'!J323+$C$426)),-1)</f>
        <v>1140340</v>
      </c>
    </row>
    <row r="322" spans="1:10" ht="16.5" customHeight="1">
      <c r="A322" s="23">
        <v>316</v>
      </c>
      <c r="B322" s="24">
        <v>3420000</v>
      </c>
      <c r="C322" s="24">
        <f t="shared" si="6"/>
        <v>307800</v>
      </c>
      <c r="D322" s="24">
        <f>ROUNDDOWN(IF(('20년간40%'!D324+$C$426)&gt;$B322,$B322,('20년간40%'!D324+$C$426)),-1)</f>
        <v>302550</v>
      </c>
      <c r="E322" s="24">
        <f>ROUNDDOWN(IF(('20년간40%'!E324+$C$426)&gt;$B322,$B322,('20년간40%'!E324+$C$426)),-1)</f>
        <v>442820</v>
      </c>
      <c r="F322" s="24">
        <f>ROUNDDOWN(IF(('20년간40%'!F324+$C$426)&gt;$B322,$B322,('20년간40%'!F324+$C$426)),-1)</f>
        <v>582730</v>
      </c>
      <c r="G322" s="24">
        <f>ROUNDDOWN(IF(('20년간40%'!G324+$C$426)&gt;$B322,$B322,('20년간40%'!G324+$C$426)),-1)</f>
        <v>722640</v>
      </c>
      <c r="H322" s="24">
        <f>ROUNDDOWN(IF(('20년간40%'!H324+$C$426)&gt;$B322,$B322,('20년간40%'!H324+$C$426)),-1)</f>
        <v>862550</v>
      </c>
      <c r="I322" s="24">
        <f>ROUNDDOWN(IF(('20년간40%'!I324+$C$426)&gt;$B322,$B322,('20년간40%'!I324+$C$426)),-1)</f>
        <v>1002470</v>
      </c>
      <c r="J322" s="24">
        <f>ROUNDDOWN(IF(('20년간40%'!J324+$C$426)&gt;$B322,$B322,('20년간40%'!J324+$C$426)),-1)</f>
        <v>1142380</v>
      </c>
    </row>
    <row r="323" spans="1:10" ht="16.5" customHeight="1">
      <c r="A323" s="23">
        <v>317</v>
      </c>
      <c r="B323" s="24">
        <v>3430000</v>
      </c>
      <c r="C323" s="24">
        <f t="shared" si="6"/>
        <v>308700</v>
      </c>
      <c r="D323" s="24">
        <f>ROUNDDOWN(IF(('20년간40%'!D325+$C$426)&gt;$B323,$B323,('20년간40%'!D325+$C$426)),-1)</f>
        <v>303100</v>
      </c>
      <c r="E323" s="24">
        <f>ROUNDDOWN(IF(('20년간40%'!E325+$C$426)&gt;$B323,$B323,('20년간40%'!E325+$C$426)),-1)</f>
        <v>443610</v>
      </c>
      <c r="F323" s="24">
        <f>ROUNDDOWN(IF(('20년간40%'!F325+$C$426)&gt;$B323,$B323,('20년간40%'!F325+$C$426)),-1)</f>
        <v>583770</v>
      </c>
      <c r="G323" s="24">
        <f>ROUNDDOWN(IF(('20년간40%'!G325+$C$426)&gt;$B323,$B323,('20년간40%'!G325+$C$426)),-1)</f>
        <v>723930</v>
      </c>
      <c r="H323" s="24">
        <f>ROUNDDOWN(IF(('20년간40%'!H325+$C$426)&gt;$B323,$B323,('20년간40%'!H325+$C$426)),-1)</f>
        <v>864090</v>
      </c>
      <c r="I323" s="24">
        <f>ROUNDDOWN(IF(('20년간40%'!I325+$C$426)&gt;$B323,$B323,('20년간40%'!I325+$C$426)),-1)</f>
        <v>1004260</v>
      </c>
      <c r="J323" s="24">
        <f>ROUNDDOWN(IF(('20년간40%'!J325+$C$426)&gt;$B323,$B323,('20년간40%'!J325+$C$426)),-1)</f>
        <v>1144420</v>
      </c>
    </row>
    <row r="324" spans="1:10" ht="16.5" customHeight="1">
      <c r="A324" s="23">
        <v>318</v>
      </c>
      <c r="B324" s="24">
        <v>3440000</v>
      </c>
      <c r="C324" s="24">
        <f t="shared" si="6"/>
        <v>309600</v>
      </c>
      <c r="D324" s="24">
        <f>ROUNDDOWN(IF(('20년간40%'!D326+$C$426)&gt;$B324,$B324,('20년간40%'!D326+$C$426)),-1)</f>
        <v>303640</v>
      </c>
      <c r="E324" s="24">
        <f>ROUNDDOWN(IF(('20년간40%'!E326+$C$426)&gt;$B324,$B324,('20년간40%'!E326+$C$426)),-1)</f>
        <v>444400</v>
      </c>
      <c r="F324" s="24">
        <f>ROUNDDOWN(IF(('20년간40%'!F326+$C$426)&gt;$B324,$B324,('20년간40%'!F326+$C$426)),-1)</f>
        <v>584810</v>
      </c>
      <c r="G324" s="24">
        <f>ROUNDDOWN(IF(('20년간40%'!G326+$C$426)&gt;$B324,$B324,('20년간40%'!G326+$C$426)),-1)</f>
        <v>725220</v>
      </c>
      <c r="H324" s="24">
        <f>ROUNDDOWN(IF(('20년간40%'!H326+$C$426)&gt;$B324,$B324,('20년간40%'!H326+$C$426)),-1)</f>
        <v>865640</v>
      </c>
      <c r="I324" s="24">
        <f>ROUNDDOWN(IF(('20년간40%'!I326+$C$426)&gt;$B324,$B324,('20년간40%'!I326+$C$426)),-1)</f>
        <v>1006050</v>
      </c>
      <c r="J324" s="24">
        <f>ROUNDDOWN(IF(('20년간40%'!J326+$C$426)&gt;$B324,$B324,('20년간40%'!J326+$C$426)),-1)</f>
        <v>1146460</v>
      </c>
    </row>
    <row r="325" spans="1:10" ht="16.5" customHeight="1">
      <c r="A325" s="23">
        <v>319</v>
      </c>
      <c r="B325" s="24">
        <v>3450000</v>
      </c>
      <c r="C325" s="24">
        <f t="shared" si="6"/>
        <v>310500</v>
      </c>
      <c r="D325" s="24">
        <f>ROUNDDOWN(IF(('20년간40%'!D327+$C$426)&gt;$B325,$B325,('20년간40%'!D327+$C$426)),-1)</f>
        <v>304180</v>
      </c>
      <c r="E325" s="24">
        <f>ROUNDDOWN(IF(('20년간40%'!E327+$C$426)&gt;$B325,$B325,('20년간40%'!E327+$C$426)),-1)</f>
        <v>445190</v>
      </c>
      <c r="F325" s="24">
        <f>ROUNDDOWN(IF(('20년간40%'!F327+$C$426)&gt;$B325,$B325,('20년간40%'!F327+$C$426)),-1)</f>
        <v>585850</v>
      </c>
      <c r="G325" s="24">
        <f>ROUNDDOWN(IF(('20년간40%'!G327+$C$426)&gt;$B325,$B325,('20년간40%'!G327+$C$426)),-1)</f>
        <v>726510</v>
      </c>
      <c r="H325" s="24">
        <f>ROUNDDOWN(IF(('20년간40%'!H327+$C$426)&gt;$B325,$B325,('20년간40%'!H327+$C$426)),-1)</f>
        <v>867180</v>
      </c>
      <c r="I325" s="24">
        <f>ROUNDDOWN(IF(('20년간40%'!I327+$C$426)&gt;$B325,$B325,('20년간40%'!I327+$C$426)),-1)</f>
        <v>1007840</v>
      </c>
      <c r="J325" s="24">
        <f>ROUNDDOWN(IF(('20년간40%'!J327+$C$426)&gt;$B325,$B325,('20년간40%'!J327+$C$426)),-1)</f>
        <v>1148500</v>
      </c>
    </row>
    <row r="326" spans="1:10" ht="16.5" customHeight="1">
      <c r="A326" s="23">
        <v>320</v>
      </c>
      <c r="B326" s="24">
        <v>3460000</v>
      </c>
      <c r="C326" s="24">
        <f t="shared" si="6"/>
        <v>311400</v>
      </c>
      <c r="D326" s="24">
        <f>ROUNDDOWN(IF(('20년간40%'!D328+$C$426)&gt;$B326,$B326,('20년간40%'!D328+$C$426)),-1)</f>
        <v>304720</v>
      </c>
      <c r="E326" s="24">
        <f>ROUNDDOWN(IF(('20년간40%'!E328+$C$426)&gt;$B326,$B326,('20년간40%'!E328+$C$426)),-1)</f>
        <v>445980</v>
      </c>
      <c r="F326" s="24">
        <f>ROUNDDOWN(IF(('20년간40%'!F328+$C$426)&gt;$B326,$B326,('20년간40%'!F328+$C$426)),-1)</f>
        <v>586890</v>
      </c>
      <c r="G326" s="24">
        <f>ROUNDDOWN(IF(('20년간40%'!G328+$C$426)&gt;$B326,$B326,('20년간40%'!G328+$C$426)),-1)</f>
        <v>727810</v>
      </c>
      <c r="H326" s="24">
        <f>ROUNDDOWN(IF(('20년간40%'!H328+$C$426)&gt;$B326,$B326,('20년간40%'!H328+$C$426)),-1)</f>
        <v>868720</v>
      </c>
      <c r="I326" s="24">
        <f>ROUNDDOWN(IF(('20년간40%'!I328+$C$426)&gt;$B326,$B326,('20년간40%'!I328+$C$426)),-1)</f>
        <v>1009630</v>
      </c>
      <c r="J326" s="24">
        <f>ROUNDDOWN(IF(('20년간40%'!J328+$C$426)&gt;$B326,$B326,('20년간40%'!J328+$C$426)),-1)</f>
        <v>1150540</v>
      </c>
    </row>
    <row r="327" spans="1:10" ht="16.5" customHeight="1">
      <c r="A327" s="23">
        <v>321</v>
      </c>
      <c r="B327" s="24">
        <v>3470000</v>
      </c>
      <c r="C327" s="24">
        <f t="shared" si="6"/>
        <v>312300</v>
      </c>
      <c r="D327" s="24">
        <f>ROUNDDOWN(IF(('20년간40%'!D329+$C$426)&gt;$B327,$B327,('20년간40%'!D329+$C$426)),-1)</f>
        <v>305260</v>
      </c>
      <c r="E327" s="24">
        <f>ROUNDDOWN(IF(('20년간40%'!E329+$C$426)&gt;$B327,$B327,('20년간40%'!E329+$C$426)),-1)</f>
        <v>446770</v>
      </c>
      <c r="F327" s="24">
        <f>ROUNDDOWN(IF(('20년간40%'!F329+$C$426)&gt;$B327,$B327,('20년간40%'!F329+$C$426)),-1)</f>
        <v>587940</v>
      </c>
      <c r="G327" s="24">
        <f>ROUNDDOWN(IF(('20년간40%'!G329+$C$426)&gt;$B327,$B327,('20년간40%'!G329+$C$426)),-1)</f>
        <v>729100</v>
      </c>
      <c r="H327" s="24">
        <f>ROUNDDOWN(IF(('20년간40%'!H329+$C$426)&gt;$B327,$B327,('20년간40%'!H329+$C$426)),-1)</f>
        <v>870260</v>
      </c>
      <c r="I327" s="24">
        <f>ROUNDDOWN(IF(('20년간40%'!I329+$C$426)&gt;$B327,$B327,('20년간40%'!I329+$C$426)),-1)</f>
        <v>1011420</v>
      </c>
      <c r="J327" s="24">
        <f>ROUNDDOWN(IF(('20년간40%'!J329+$C$426)&gt;$B327,$B327,('20년간40%'!J329+$C$426)),-1)</f>
        <v>1152580</v>
      </c>
    </row>
    <row r="328" spans="1:10" ht="16.5" customHeight="1">
      <c r="A328" s="23">
        <v>322</v>
      </c>
      <c r="B328" s="24">
        <v>3480000</v>
      </c>
      <c r="C328" s="24">
        <f t="shared" si="6"/>
        <v>313200</v>
      </c>
      <c r="D328" s="24">
        <f>ROUNDDOWN(IF(('20년간40%'!D330+$C$426)&gt;$B328,$B328,('20년간40%'!D330+$C$426)),-1)</f>
        <v>305800</v>
      </c>
      <c r="E328" s="24">
        <f>ROUNDDOWN(IF(('20년간40%'!E330+$C$426)&gt;$B328,$B328,('20년간40%'!E330+$C$426)),-1)</f>
        <v>447560</v>
      </c>
      <c r="F328" s="24">
        <f>ROUNDDOWN(IF(('20년간40%'!F330+$C$426)&gt;$B328,$B328,('20년간40%'!F330+$C$426)),-1)</f>
        <v>588980</v>
      </c>
      <c r="G328" s="24">
        <f>ROUNDDOWN(IF(('20년간40%'!G330+$C$426)&gt;$B328,$B328,('20년간40%'!G330+$C$426)),-1)</f>
        <v>730390</v>
      </c>
      <c r="H328" s="24">
        <f>ROUNDDOWN(IF(('20년간40%'!H330+$C$426)&gt;$B328,$B328,('20년간40%'!H330+$C$426)),-1)</f>
        <v>871800</v>
      </c>
      <c r="I328" s="24">
        <f>ROUNDDOWN(IF(('20년간40%'!I330+$C$426)&gt;$B328,$B328,('20년간40%'!I330+$C$426)),-1)</f>
        <v>1013210</v>
      </c>
      <c r="J328" s="24">
        <f>ROUNDDOWN(IF(('20년간40%'!J330+$C$426)&gt;$B328,$B328,('20년간40%'!J330+$C$426)),-1)</f>
        <v>1154620</v>
      </c>
    </row>
    <row r="329" spans="1:10" ht="16.5" customHeight="1">
      <c r="A329" s="23">
        <v>323</v>
      </c>
      <c r="B329" s="24">
        <v>3490000</v>
      </c>
      <c r="C329" s="24">
        <f t="shared" si="6"/>
        <v>314100</v>
      </c>
      <c r="D329" s="24">
        <f>ROUNDDOWN(IF(('20년간40%'!D331+$C$426)&gt;$B329,$B329,('20년간40%'!D331+$C$426)),-1)</f>
        <v>306340</v>
      </c>
      <c r="E329" s="24">
        <f>ROUNDDOWN(IF(('20년간40%'!E331+$C$426)&gt;$B329,$B329,('20년간40%'!E331+$C$426)),-1)</f>
        <v>448360</v>
      </c>
      <c r="F329" s="24">
        <f>ROUNDDOWN(IF(('20년간40%'!F331+$C$426)&gt;$B329,$B329,('20년간40%'!F331+$C$426)),-1)</f>
        <v>590020</v>
      </c>
      <c r="G329" s="24">
        <f>ROUNDDOWN(IF(('20년간40%'!G331+$C$426)&gt;$B329,$B329,('20년간40%'!G331+$C$426)),-1)</f>
        <v>731680</v>
      </c>
      <c r="H329" s="24">
        <f>ROUNDDOWN(IF(('20년간40%'!H331+$C$426)&gt;$B329,$B329,('20년간40%'!H331+$C$426)),-1)</f>
        <v>873340</v>
      </c>
      <c r="I329" s="24">
        <f>ROUNDDOWN(IF(('20년간40%'!I331+$C$426)&gt;$B329,$B329,('20년간40%'!I331+$C$426)),-1)</f>
        <v>1015000</v>
      </c>
      <c r="J329" s="24">
        <f>ROUNDDOWN(IF(('20년간40%'!J331+$C$426)&gt;$B329,$B329,('20년간40%'!J331+$C$426)),-1)</f>
        <v>1156670</v>
      </c>
    </row>
    <row r="330" spans="1:10" ht="16.5" customHeight="1">
      <c r="A330" s="23">
        <v>324</v>
      </c>
      <c r="B330" s="24">
        <v>3500000</v>
      </c>
      <c r="C330" s="24">
        <f t="shared" si="6"/>
        <v>315000</v>
      </c>
      <c r="D330" s="24">
        <f>ROUNDDOWN(IF(('20년간40%'!D332+$C$426)&gt;$B330,$B330,('20년간40%'!D332+$C$426)),-1)</f>
        <v>306880</v>
      </c>
      <c r="E330" s="24">
        <f>ROUNDDOWN(IF(('20년간40%'!E332+$C$426)&gt;$B330,$B330,('20년간40%'!E332+$C$426)),-1)</f>
        <v>449150</v>
      </c>
      <c r="F330" s="24">
        <f>ROUNDDOWN(IF(('20년간40%'!F332+$C$426)&gt;$B330,$B330,('20년간40%'!F332+$C$426)),-1)</f>
        <v>591060</v>
      </c>
      <c r="G330" s="24">
        <f>ROUNDDOWN(IF(('20년간40%'!G332+$C$426)&gt;$B330,$B330,('20년간40%'!G332+$C$426)),-1)</f>
        <v>732970</v>
      </c>
      <c r="H330" s="24">
        <f>ROUNDDOWN(IF(('20년간40%'!H332+$C$426)&gt;$B330,$B330,('20년간40%'!H332+$C$426)),-1)</f>
        <v>874880</v>
      </c>
      <c r="I330" s="24">
        <f>ROUNDDOWN(IF(('20년간40%'!I332+$C$426)&gt;$B330,$B330,('20년간40%'!I332+$C$426)),-1)</f>
        <v>1016800</v>
      </c>
      <c r="J330" s="24">
        <f>ROUNDDOWN(IF(('20년간40%'!J332+$C$426)&gt;$B330,$B330,('20년간40%'!J332+$C$426)),-1)</f>
        <v>1158710</v>
      </c>
    </row>
    <row r="331" spans="1:10" ht="16.5" customHeight="1">
      <c r="A331" s="23">
        <v>325</v>
      </c>
      <c r="B331" s="24">
        <v>3510000</v>
      </c>
      <c r="C331" s="24">
        <f t="shared" si="6"/>
        <v>315900</v>
      </c>
      <c r="D331" s="24">
        <f>ROUNDDOWN(IF(('20년간40%'!D333+$C$426)&gt;$B331,$B331,('20년간40%'!D333+$C$426)),-1)</f>
        <v>307420</v>
      </c>
      <c r="E331" s="24">
        <f>ROUNDDOWN(IF(('20년간40%'!E333+$C$426)&gt;$B331,$B331,('20년간40%'!E333+$C$426)),-1)</f>
        <v>449940</v>
      </c>
      <c r="F331" s="24">
        <f>ROUNDDOWN(IF(('20년간40%'!F333+$C$426)&gt;$B331,$B331,('20년간40%'!F333+$C$426)),-1)</f>
        <v>592100</v>
      </c>
      <c r="G331" s="24">
        <f>ROUNDDOWN(IF(('20년간40%'!G333+$C$426)&gt;$B331,$B331,('20년간40%'!G333+$C$426)),-1)</f>
        <v>734260</v>
      </c>
      <c r="H331" s="24">
        <f>ROUNDDOWN(IF(('20년간40%'!H333+$C$426)&gt;$B331,$B331,('20년간40%'!H333+$C$426)),-1)</f>
        <v>876420</v>
      </c>
      <c r="I331" s="24">
        <f>ROUNDDOWN(IF(('20년간40%'!I333+$C$426)&gt;$B331,$B331,('20년간40%'!I333+$C$426)),-1)</f>
        <v>1018590</v>
      </c>
      <c r="J331" s="24">
        <f>ROUNDDOWN(IF(('20년간40%'!J333+$C$426)&gt;$B331,$B331,('20년간40%'!J333+$C$426)),-1)</f>
        <v>1160750</v>
      </c>
    </row>
    <row r="332" spans="1:10" ht="16.5" customHeight="1">
      <c r="A332" s="23">
        <v>326</v>
      </c>
      <c r="B332" s="24">
        <v>3520000</v>
      </c>
      <c r="C332" s="24">
        <f t="shared" si="6"/>
        <v>316800</v>
      </c>
      <c r="D332" s="24">
        <f>ROUNDDOWN(IF(('20년간40%'!D334+$C$426)&gt;$B332,$B332,('20년간40%'!D334+$C$426)),-1)</f>
        <v>307960</v>
      </c>
      <c r="E332" s="24">
        <f>ROUNDDOWN(IF(('20년간40%'!E334+$C$426)&gt;$B332,$B332,('20년간40%'!E334+$C$426)),-1)</f>
        <v>450730</v>
      </c>
      <c r="F332" s="24">
        <f>ROUNDDOWN(IF(('20년간40%'!F334+$C$426)&gt;$B332,$B332,('20년간40%'!F334+$C$426)),-1)</f>
        <v>593140</v>
      </c>
      <c r="G332" s="24">
        <f>ROUNDDOWN(IF(('20년간40%'!G334+$C$426)&gt;$B332,$B332,('20년간40%'!G334+$C$426)),-1)</f>
        <v>735550</v>
      </c>
      <c r="H332" s="24">
        <f>ROUNDDOWN(IF(('20년간40%'!H334+$C$426)&gt;$B332,$B332,('20년간40%'!H334+$C$426)),-1)</f>
        <v>877970</v>
      </c>
      <c r="I332" s="24">
        <f>ROUNDDOWN(IF(('20년간40%'!I334+$C$426)&gt;$B332,$B332,('20년간40%'!I334+$C$426)),-1)</f>
        <v>1020380</v>
      </c>
      <c r="J332" s="24">
        <f>ROUNDDOWN(IF(('20년간40%'!J334+$C$426)&gt;$B332,$B332,('20년간40%'!J334+$C$426)),-1)</f>
        <v>1162790</v>
      </c>
    </row>
    <row r="333" spans="1:10" ht="16.5" customHeight="1">
      <c r="A333" s="23">
        <v>327</v>
      </c>
      <c r="B333" s="24">
        <v>3530000</v>
      </c>
      <c r="C333" s="24">
        <f t="shared" si="6"/>
        <v>317700</v>
      </c>
      <c r="D333" s="24">
        <f>ROUNDDOWN(IF(('20년간40%'!D335+$C$426)&gt;$B333,$B333,('20년간40%'!D335+$C$426)),-1)</f>
        <v>308500</v>
      </c>
      <c r="E333" s="24">
        <f>ROUNDDOWN(IF(('20년간40%'!E335+$C$426)&gt;$B333,$B333,('20년간40%'!E335+$C$426)),-1)</f>
        <v>451520</v>
      </c>
      <c r="F333" s="24">
        <f>ROUNDDOWN(IF(('20년간40%'!F335+$C$426)&gt;$B333,$B333,('20년간40%'!F335+$C$426)),-1)</f>
        <v>594180</v>
      </c>
      <c r="G333" s="24">
        <f>ROUNDDOWN(IF(('20년간40%'!G335+$C$426)&gt;$B333,$B333,('20년간40%'!G335+$C$426)),-1)</f>
        <v>736840</v>
      </c>
      <c r="H333" s="24">
        <f>ROUNDDOWN(IF(('20년간40%'!H335+$C$426)&gt;$B333,$B333,('20년간40%'!H335+$C$426)),-1)</f>
        <v>879510</v>
      </c>
      <c r="I333" s="24">
        <f>ROUNDDOWN(IF(('20년간40%'!I335+$C$426)&gt;$B333,$B333,('20년간40%'!I335+$C$426)),-1)</f>
        <v>1022170</v>
      </c>
      <c r="J333" s="24">
        <f>ROUNDDOWN(IF(('20년간40%'!J335+$C$426)&gt;$B333,$B333,('20년간40%'!J335+$C$426)),-1)</f>
        <v>1164830</v>
      </c>
    </row>
    <row r="334" spans="1:10" ht="16.5" customHeight="1">
      <c r="A334" s="23">
        <v>328</v>
      </c>
      <c r="B334" s="24">
        <v>3540000</v>
      </c>
      <c r="C334" s="24">
        <f t="shared" si="6"/>
        <v>318600</v>
      </c>
      <c r="D334" s="24">
        <f>ROUNDDOWN(IF(('20년간40%'!D336+$C$426)&gt;$B334,$B334,('20년간40%'!D336+$C$426)),-1)</f>
        <v>309040</v>
      </c>
      <c r="E334" s="24">
        <f>ROUNDDOWN(IF(('20년간40%'!E336+$C$426)&gt;$B334,$B334,('20년간40%'!E336+$C$426)),-1)</f>
        <v>452310</v>
      </c>
      <c r="F334" s="24">
        <f>ROUNDDOWN(IF(('20년간40%'!F336+$C$426)&gt;$B334,$B334,('20년간40%'!F336+$C$426)),-1)</f>
        <v>595220</v>
      </c>
      <c r="G334" s="24">
        <f>ROUNDDOWN(IF(('20년간40%'!G336+$C$426)&gt;$B334,$B334,('20년간40%'!G336+$C$426)),-1)</f>
        <v>738140</v>
      </c>
      <c r="H334" s="24">
        <f>ROUNDDOWN(IF(('20년간40%'!H336+$C$426)&gt;$B334,$B334,('20년간40%'!H336+$C$426)),-1)</f>
        <v>881050</v>
      </c>
      <c r="I334" s="24">
        <f>ROUNDDOWN(IF(('20년간40%'!I336+$C$426)&gt;$B334,$B334,('20년간40%'!I336+$C$426)),-1)</f>
        <v>1023960</v>
      </c>
      <c r="J334" s="24">
        <f>ROUNDDOWN(IF(('20년간40%'!J336+$C$426)&gt;$B334,$B334,('20년간40%'!J336+$C$426)),-1)</f>
        <v>1166870</v>
      </c>
    </row>
    <row r="335" spans="1:10" ht="16.5" customHeight="1">
      <c r="A335" s="23">
        <v>329</v>
      </c>
      <c r="B335" s="24">
        <v>3550000</v>
      </c>
      <c r="C335" s="24">
        <f t="shared" si="6"/>
        <v>319500</v>
      </c>
      <c r="D335" s="24">
        <f>ROUNDDOWN(IF(('20년간40%'!D337+$C$426)&gt;$B335,$B335,('20년간40%'!D337+$C$426)),-1)</f>
        <v>309580</v>
      </c>
      <c r="E335" s="24">
        <f>ROUNDDOWN(IF(('20년간40%'!E337+$C$426)&gt;$B335,$B335,('20년간40%'!E337+$C$426)),-1)</f>
        <v>453100</v>
      </c>
      <c r="F335" s="24">
        <f>ROUNDDOWN(IF(('20년간40%'!F337+$C$426)&gt;$B335,$B335,('20년간40%'!F337+$C$426)),-1)</f>
        <v>596270</v>
      </c>
      <c r="G335" s="24">
        <f>ROUNDDOWN(IF(('20년간40%'!G337+$C$426)&gt;$B335,$B335,('20년간40%'!G337+$C$426)),-1)</f>
        <v>739430</v>
      </c>
      <c r="H335" s="24">
        <f>ROUNDDOWN(IF(('20년간40%'!H337+$C$426)&gt;$B335,$B335,('20년간40%'!H337+$C$426)),-1)</f>
        <v>882590</v>
      </c>
      <c r="I335" s="24">
        <f>ROUNDDOWN(IF(('20년간40%'!I337+$C$426)&gt;$B335,$B335,('20년간40%'!I337+$C$426)),-1)</f>
        <v>1025750</v>
      </c>
      <c r="J335" s="24">
        <f>ROUNDDOWN(IF(('20년간40%'!J337+$C$426)&gt;$B335,$B335,('20년간40%'!J337+$C$426)),-1)</f>
        <v>1168910</v>
      </c>
    </row>
    <row r="336" spans="1:10" ht="16.5" customHeight="1">
      <c r="A336" s="23">
        <v>330</v>
      </c>
      <c r="B336" s="24">
        <v>3560000</v>
      </c>
      <c r="C336" s="24">
        <f t="shared" si="6"/>
        <v>320400</v>
      </c>
      <c r="D336" s="24">
        <f>ROUNDDOWN(IF(('20년간40%'!D338+$C$426)&gt;$B336,$B336,('20년간40%'!D338+$C$426)),-1)</f>
        <v>310120</v>
      </c>
      <c r="E336" s="24">
        <f>ROUNDDOWN(IF(('20년간40%'!E338+$C$426)&gt;$B336,$B336,('20년간40%'!E338+$C$426)),-1)</f>
        <v>453890</v>
      </c>
      <c r="F336" s="24">
        <f>ROUNDDOWN(IF(('20년간40%'!F338+$C$426)&gt;$B336,$B336,('20년간40%'!F338+$C$426)),-1)</f>
        <v>597310</v>
      </c>
      <c r="G336" s="24">
        <f>ROUNDDOWN(IF(('20년간40%'!G338+$C$426)&gt;$B336,$B336,('20년간40%'!G338+$C$426)),-1)</f>
        <v>740720</v>
      </c>
      <c r="H336" s="24">
        <f>ROUNDDOWN(IF(('20년간40%'!H338+$C$426)&gt;$B336,$B336,('20년간40%'!H338+$C$426)),-1)</f>
        <v>884130</v>
      </c>
      <c r="I336" s="24">
        <f>ROUNDDOWN(IF(('20년간40%'!I338+$C$426)&gt;$B336,$B336,('20년간40%'!I338+$C$426)),-1)</f>
        <v>1027540</v>
      </c>
      <c r="J336" s="24">
        <f>ROUNDDOWN(IF(('20년간40%'!J338+$C$426)&gt;$B336,$B336,('20년간40%'!J338+$C$426)),-1)</f>
        <v>1170950</v>
      </c>
    </row>
    <row r="337" spans="1:10" ht="16.5" customHeight="1">
      <c r="A337" s="23">
        <v>331</v>
      </c>
      <c r="B337" s="24">
        <v>3570000</v>
      </c>
      <c r="C337" s="24">
        <f t="shared" si="6"/>
        <v>321300</v>
      </c>
      <c r="D337" s="24">
        <f>ROUNDDOWN(IF(('20년간40%'!D339+$C$426)&gt;$B337,$B337,('20년간40%'!D339+$C$426)),-1)</f>
        <v>310660</v>
      </c>
      <c r="E337" s="24">
        <f>ROUNDDOWN(IF(('20년간40%'!E339+$C$426)&gt;$B337,$B337,('20년간40%'!E339+$C$426)),-1)</f>
        <v>454690</v>
      </c>
      <c r="F337" s="24">
        <f>ROUNDDOWN(IF(('20년간40%'!F339+$C$426)&gt;$B337,$B337,('20년간40%'!F339+$C$426)),-1)</f>
        <v>598350</v>
      </c>
      <c r="G337" s="24">
        <f>ROUNDDOWN(IF(('20년간40%'!G339+$C$426)&gt;$B337,$B337,('20년간40%'!G339+$C$426)),-1)</f>
        <v>742010</v>
      </c>
      <c r="H337" s="24">
        <f>ROUNDDOWN(IF(('20년간40%'!H339+$C$426)&gt;$B337,$B337,('20년간40%'!H339+$C$426)),-1)</f>
        <v>885670</v>
      </c>
      <c r="I337" s="24">
        <f>ROUNDDOWN(IF(('20년간40%'!I339+$C$426)&gt;$B337,$B337,('20년간40%'!I339+$C$426)),-1)</f>
        <v>1029330</v>
      </c>
      <c r="J337" s="24">
        <f>ROUNDDOWN(IF(('20년간40%'!J339+$C$426)&gt;$B337,$B337,('20년간40%'!J339+$C$426)),-1)</f>
        <v>1173000</v>
      </c>
    </row>
    <row r="338" spans="1:10" ht="16.5" customHeight="1">
      <c r="A338" s="23">
        <v>332</v>
      </c>
      <c r="B338" s="24">
        <v>3580000</v>
      </c>
      <c r="C338" s="24">
        <f t="shared" si="6"/>
        <v>322200</v>
      </c>
      <c r="D338" s="24">
        <f>ROUNDDOWN(IF(('20년간40%'!D340+$C$426)&gt;$B338,$B338,('20년간40%'!D340+$C$426)),-1)</f>
        <v>311200</v>
      </c>
      <c r="E338" s="24">
        <f>ROUNDDOWN(IF(('20년간40%'!E340+$C$426)&gt;$B338,$B338,('20년간40%'!E340+$C$426)),-1)</f>
        <v>455480</v>
      </c>
      <c r="F338" s="24">
        <f>ROUNDDOWN(IF(('20년간40%'!F340+$C$426)&gt;$B338,$B338,('20년간40%'!F340+$C$426)),-1)</f>
        <v>599390</v>
      </c>
      <c r="G338" s="24">
        <f>ROUNDDOWN(IF(('20년간40%'!G340+$C$426)&gt;$B338,$B338,('20년간40%'!G340+$C$426)),-1)</f>
        <v>743300</v>
      </c>
      <c r="H338" s="24">
        <f>ROUNDDOWN(IF(('20년간40%'!H340+$C$426)&gt;$B338,$B338,('20년간40%'!H340+$C$426)),-1)</f>
        <v>887210</v>
      </c>
      <c r="I338" s="24">
        <f>ROUNDDOWN(IF(('20년간40%'!I340+$C$426)&gt;$B338,$B338,('20년간40%'!I340+$C$426)),-1)</f>
        <v>1031130</v>
      </c>
      <c r="J338" s="24">
        <f>ROUNDDOWN(IF(('20년간40%'!J340+$C$426)&gt;$B338,$B338,('20년간40%'!J340+$C$426)),-1)</f>
        <v>1175040</v>
      </c>
    </row>
    <row r="339" spans="1:10" ht="16.5" customHeight="1">
      <c r="A339" s="23">
        <v>333</v>
      </c>
      <c r="B339" s="24">
        <v>3590000</v>
      </c>
      <c r="C339" s="24">
        <f t="shared" si="6"/>
        <v>323100</v>
      </c>
      <c r="D339" s="24">
        <f>ROUNDDOWN(IF(('20년간40%'!D341+$C$426)&gt;$B339,$B339,('20년간40%'!D341+$C$426)),-1)</f>
        <v>311750</v>
      </c>
      <c r="E339" s="24">
        <f>ROUNDDOWN(IF(('20년간40%'!E341+$C$426)&gt;$B339,$B339,('20년간40%'!E341+$C$426)),-1)</f>
        <v>456270</v>
      </c>
      <c r="F339" s="24">
        <f>ROUNDDOWN(IF(('20년간40%'!F341+$C$426)&gt;$B339,$B339,('20년간40%'!F341+$C$426)),-1)</f>
        <v>600430</v>
      </c>
      <c r="G339" s="24">
        <f>ROUNDDOWN(IF(('20년간40%'!G341+$C$426)&gt;$B339,$B339,('20년간40%'!G341+$C$426)),-1)</f>
        <v>744590</v>
      </c>
      <c r="H339" s="24">
        <f>ROUNDDOWN(IF(('20년간40%'!H341+$C$426)&gt;$B339,$B339,('20년간40%'!H341+$C$426)),-1)</f>
        <v>888750</v>
      </c>
      <c r="I339" s="24">
        <f>ROUNDDOWN(IF(('20년간40%'!I341+$C$426)&gt;$B339,$B339,('20년간40%'!I341+$C$426)),-1)</f>
        <v>1032920</v>
      </c>
      <c r="J339" s="24">
        <f>ROUNDDOWN(IF(('20년간40%'!J341+$C$426)&gt;$B339,$B339,('20년간40%'!J341+$C$426)),-1)</f>
        <v>1177080</v>
      </c>
    </row>
    <row r="340" spans="1:10" ht="16.5" customHeight="1">
      <c r="A340" s="23">
        <v>334</v>
      </c>
      <c r="B340" s="24">
        <v>3600000</v>
      </c>
      <c r="C340" s="24">
        <f t="shared" si="6"/>
        <v>324000</v>
      </c>
      <c r="D340" s="24">
        <f>ROUNDDOWN(IF(('20년간40%'!D342+$C$426)&gt;$B340,$B340,('20년간40%'!D342+$C$426)),-1)</f>
        <v>312290</v>
      </c>
      <c r="E340" s="24">
        <f>ROUNDDOWN(IF(('20년간40%'!E342+$C$426)&gt;$B340,$B340,('20년간40%'!E342+$C$426)),-1)</f>
        <v>457060</v>
      </c>
      <c r="F340" s="24">
        <f>ROUNDDOWN(IF(('20년간40%'!F342+$C$426)&gt;$B340,$B340,('20년간40%'!F342+$C$426)),-1)</f>
        <v>601470</v>
      </c>
      <c r="G340" s="24">
        <f>ROUNDDOWN(IF(('20년간40%'!G342+$C$426)&gt;$B340,$B340,('20년간40%'!G342+$C$426)),-1)</f>
        <v>745880</v>
      </c>
      <c r="H340" s="24">
        <f>ROUNDDOWN(IF(('20년간40%'!H342+$C$426)&gt;$B340,$B340,('20년간40%'!H342+$C$426)),-1)</f>
        <v>890300</v>
      </c>
      <c r="I340" s="24">
        <f>ROUNDDOWN(IF(('20년간40%'!I342+$C$426)&gt;$B340,$B340,('20년간40%'!I342+$C$426)),-1)</f>
        <v>1034710</v>
      </c>
      <c r="J340" s="24">
        <f>ROUNDDOWN(IF(('20년간40%'!J342+$C$426)&gt;$B340,$B340,('20년간40%'!J342+$C$426)),-1)</f>
        <v>1179120</v>
      </c>
    </row>
    <row r="341" spans="1:10" ht="16.5" customHeight="1">
      <c r="A341" s="23">
        <v>335</v>
      </c>
      <c r="B341" s="24">
        <v>3610000</v>
      </c>
      <c r="C341" s="24">
        <f t="shared" si="6"/>
        <v>324900</v>
      </c>
      <c r="D341" s="24">
        <f>ROUNDDOWN(IF(('20년간40%'!D343+$C$426)&gt;$B341,$B341,('20년간40%'!D343+$C$426)),-1)</f>
        <v>312830</v>
      </c>
      <c r="E341" s="24">
        <f>ROUNDDOWN(IF(('20년간40%'!E343+$C$426)&gt;$B341,$B341,('20년간40%'!E343+$C$426)),-1)</f>
        <v>457850</v>
      </c>
      <c r="F341" s="24">
        <f>ROUNDDOWN(IF(('20년간40%'!F343+$C$426)&gt;$B341,$B341,('20년간40%'!F343+$C$426)),-1)</f>
        <v>602510</v>
      </c>
      <c r="G341" s="24">
        <f>ROUNDDOWN(IF(('20년간40%'!G343+$C$426)&gt;$B341,$B341,('20년간40%'!G343+$C$426)),-1)</f>
        <v>747170</v>
      </c>
      <c r="H341" s="24">
        <f>ROUNDDOWN(IF(('20년간40%'!H343+$C$426)&gt;$B341,$B341,('20년간40%'!H343+$C$426)),-1)</f>
        <v>891840</v>
      </c>
      <c r="I341" s="24">
        <f>ROUNDDOWN(IF(('20년간40%'!I343+$C$426)&gt;$B341,$B341,('20년간40%'!I343+$C$426)),-1)</f>
        <v>1036500</v>
      </c>
      <c r="J341" s="24">
        <f>ROUNDDOWN(IF(('20년간40%'!J343+$C$426)&gt;$B341,$B341,('20년간40%'!J343+$C$426)),-1)</f>
        <v>1181160</v>
      </c>
    </row>
    <row r="342" spans="1:10" ht="16.5" customHeight="1">
      <c r="A342" s="23">
        <v>336</v>
      </c>
      <c r="B342" s="24">
        <v>3620000</v>
      </c>
      <c r="C342" s="24">
        <f t="shared" si="6"/>
        <v>325800</v>
      </c>
      <c r="D342" s="24">
        <f>ROUNDDOWN(IF(('20년간40%'!D344+$C$426)&gt;$B342,$B342,('20년간40%'!D344+$C$426)),-1)</f>
        <v>313370</v>
      </c>
      <c r="E342" s="24">
        <f>ROUNDDOWN(IF(('20년간40%'!E344+$C$426)&gt;$B342,$B342,('20년간40%'!E344+$C$426)),-1)</f>
        <v>458640</v>
      </c>
      <c r="F342" s="24">
        <f>ROUNDDOWN(IF(('20년간40%'!F344+$C$426)&gt;$B342,$B342,('20년간40%'!F344+$C$426)),-1)</f>
        <v>603550</v>
      </c>
      <c r="G342" s="24">
        <f>ROUNDDOWN(IF(('20년간40%'!G344+$C$426)&gt;$B342,$B342,('20년간40%'!G344+$C$426)),-1)</f>
        <v>748470</v>
      </c>
      <c r="H342" s="24">
        <f>ROUNDDOWN(IF(('20년간40%'!H344+$C$426)&gt;$B342,$B342,('20년간40%'!H344+$C$426)),-1)</f>
        <v>893380</v>
      </c>
      <c r="I342" s="24">
        <f>ROUNDDOWN(IF(('20년간40%'!I344+$C$426)&gt;$B342,$B342,('20년간40%'!I344+$C$426)),-1)</f>
        <v>1038290</v>
      </c>
      <c r="J342" s="24">
        <f>ROUNDDOWN(IF(('20년간40%'!J344+$C$426)&gt;$B342,$B342,('20년간40%'!J344+$C$426)),-1)</f>
        <v>1183200</v>
      </c>
    </row>
    <row r="343" spans="1:10" ht="16.5" customHeight="1">
      <c r="A343" s="23">
        <v>337</v>
      </c>
      <c r="B343" s="24">
        <v>3630000</v>
      </c>
      <c r="C343" s="24">
        <f t="shared" si="6"/>
        <v>326700</v>
      </c>
      <c r="D343" s="24">
        <f>ROUNDDOWN(IF(('20년간40%'!D345+$C$426)&gt;$B343,$B343,('20년간40%'!D345+$C$426)),-1)</f>
        <v>313910</v>
      </c>
      <c r="E343" s="24">
        <f>ROUNDDOWN(IF(('20년간40%'!E345+$C$426)&gt;$B343,$B343,('20년간40%'!E345+$C$426)),-1)</f>
        <v>459430</v>
      </c>
      <c r="F343" s="24">
        <f>ROUNDDOWN(IF(('20년간40%'!F345+$C$426)&gt;$B343,$B343,('20년간40%'!F345+$C$426)),-1)</f>
        <v>604600</v>
      </c>
      <c r="G343" s="24">
        <f>ROUNDDOWN(IF(('20년간40%'!G345+$C$426)&gt;$B343,$B343,('20년간40%'!G345+$C$426)),-1)</f>
        <v>749760</v>
      </c>
      <c r="H343" s="24">
        <f>ROUNDDOWN(IF(('20년간40%'!H345+$C$426)&gt;$B343,$B343,('20년간40%'!H345+$C$426)),-1)</f>
        <v>894920</v>
      </c>
      <c r="I343" s="24">
        <f>ROUNDDOWN(IF(('20년간40%'!I345+$C$426)&gt;$B343,$B343,('20년간40%'!I345+$C$426)),-1)</f>
        <v>1040080</v>
      </c>
      <c r="J343" s="24">
        <f>ROUNDDOWN(IF(('20년간40%'!J345+$C$426)&gt;$B343,$B343,('20년간40%'!J345+$C$426)),-1)</f>
        <v>1185240</v>
      </c>
    </row>
    <row r="344" spans="1:10" ht="16.5" customHeight="1">
      <c r="A344" s="23">
        <v>338</v>
      </c>
      <c r="B344" s="24">
        <v>3640000</v>
      </c>
      <c r="C344" s="24">
        <f t="shared" si="6"/>
        <v>327600</v>
      </c>
      <c r="D344" s="24">
        <f>ROUNDDOWN(IF(('20년간40%'!D346+$C$426)&gt;$B344,$B344,('20년간40%'!D346+$C$426)),-1)</f>
        <v>314450</v>
      </c>
      <c r="E344" s="24">
        <f>ROUNDDOWN(IF(('20년간40%'!E346+$C$426)&gt;$B344,$B344,('20년간40%'!E346+$C$426)),-1)</f>
        <v>460220</v>
      </c>
      <c r="F344" s="24">
        <f>ROUNDDOWN(IF(('20년간40%'!F346+$C$426)&gt;$B344,$B344,('20년간40%'!F346+$C$426)),-1)</f>
        <v>605640</v>
      </c>
      <c r="G344" s="24">
        <f>ROUNDDOWN(IF(('20년간40%'!G346+$C$426)&gt;$B344,$B344,('20년간40%'!G346+$C$426)),-1)</f>
        <v>751050</v>
      </c>
      <c r="H344" s="24">
        <f>ROUNDDOWN(IF(('20년간40%'!H346+$C$426)&gt;$B344,$B344,('20년간40%'!H346+$C$426)),-1)</f>
        <v>896460</v>
      </c>
      <c r="I344" s="24">
        <f>ROUNDDOWN(IF(('20년간40%'!I346+$C$426)&gt;$B344,$B344,('20년간40%'!I346+$C$426)),-1)</f>
        <v>1041870</v>
      </c>
      <c r="J344" s="24">
        <f>ROUNDDOWN(IF(('20년간40%'!J346+$C$426)&gt;$B344,$B344,('20년간40%'!J346+$C$426)),-1)</f>
        <v>1187280</v>
      </c>
    </row>
    <row r="345" spans="1:10" ht="16.5" customHeight="1">
      <c r="A345" s="23">
        <v>339</v>
      </c>
      <c r="B345" s="24">
        <v>3650000</v>
      </c>
      <c r="C345" s="24">
        <f t="shared" si="6"/>
        <v>328500</v>
      </c>
      <c r="D345" s="24">
        <f>ROUNDDOWN(IF(('20년간40%'!D347+$C$426)&gt;$B345,$B345,('20년간40%'!D347+$C$426)),-1)</f>
        <v>314990</v>
      </c>
      <c r="E345" s="24">
        <f>ROUNDDOWN(IF(('20년간40%'!E347+$C$426)&gt;$B345,$B345,('20년간40%'!E347+$C$426)),-1)</f>
        <v>461020</v>
      </c>
      <c r="F345" s="24">
        <f>ROUNDDOWN(IF(('20년간40%'!F347+$C$426)&gt;$B345,$B345,('20년간40%'!F347+$C$426)),-1)</f>
        <v>606680</v>
      </c>
      <c r="G345" s="24">
        <f>ROUNDDOWN(IF(('20년간40%'!G347+$C$426)&gt;$B345,$B345,('20년간40%'!G347+$C$426)),-1)</f>
        <v>752340</v>
      </c>
      <c r="H345" s="24">
        <f>ROUNDDOWN(IF(('20년간40%'!H347+$C$426)&gt;$B345,$B345,('20년간40%'!H347+$C$426)),-1)</f>
        <v>898000</v>
      </c>
      <c r="I345" s="24">
        <f>ROUNDDOWN(IF(('20년간40%'!I347+$C$426)&gt;$B345,$B345,('20년간40%'!I347+$C$426)),-1)</f>
        <v>1043660</v>
      </c>
      <c r="J345" s="24">
        <f>ROUNDDOWN(IF(('20년간40%'!J347+$C$426)&gt;$B345,$B345,('20년간40%'!J347+$C$426)),-1)</f>
        <v>1189330</v>
      </c>
    </row>
    <row r="346" spans="1:10" ht="16.5" customHeight="1">
      <c r="A346" s="23">
        <v>340</v>
      </c>
      <c r="B346" s="24">
        <v>3660000</v>
      </c>
      <c r="C346" s="24">
        <f t="shared" si="6"/>
        <v>329400</v>
      </c>
      <c r="D346" s="24">
        <f>ROUNDDOWN(IF(('20년간40%'!D348+$C$426)&gt;$B346,$B346,('20년간40%'!D348+$C$426)),-1)</f>
        <v>315530</v>
      </c>
      <c r="E346" s="24">
        <f>ROUNDDOWN(IF(('20년간40%'!E348+$C$426)&gt;$B346,$B346,('20년간40%'!E348+$C$426)),-1)</f>
        <v>461810</v>
      </c>
      <c r="F346" s="24">
        <f>ROUNDDOWN(IF(('20년간40%'!F348+$C$426)&gt;$B346,$B346,('20년간40%'!F348+$C$426)),-1)</f>
        <v>607720</v>
      </c>
      <c r="G346" s="24">
        <f>ROUNDDOWN(IF(('20년간40%'!G348+$C$426)&gt;$B346,$B346,('20년간40%'!G348+$C$426)),-1)</f>
        <v>753630</v>
      </c>
      <c r="H346" s="24">
        <f>ROUNDDOWN(IF(('20년간40%'!H348+$C$426)&gt;$B346,$B346,('20년간40%'!H348+$C$426)),-1)</f>
        <v>899540</v>
      </c>
      <c r="I346" s="24">
        <f>ROUNDDOWN(IF(('20년간40%'!I348+$C$426)&gt;$B346,$B346,('20년간40%'!I348+$C$426)),-1)</f>
        <v>1045460</v>
      </c>
      <c r="J346" s="24">
        <f>ROUNDDOWN(IF(('20년간40%'!J348+$C$426)&gt;$B346,$B346,('20년간40%'!J348+$C$426)),-1)</f>
        <v>1191370</v>
      </c>
    </row>
    <row r="347" spans="1:10" ht="16.5" customHeight="1">
      <c r="A347" s="23">
        <v>341</v>
      </c>
      <c r="B347" s="24">
        <v>3670000</v>
      </c>
      <c r="C347" s="24">
        <f t="shared" si="6"/>
        <v>330300</v>
      </c>
      <c r="D347" s="24">
        <f>ROUNDDOWN(IF(('20년간40%'!D349+$C$426)&gt;$B347,$B347,('20년간40%'!D349+$C$426)),-1)</f>
        <v>316070</v>
      </c>
      <c r="E347" s="24">
        <f>ROUNDDOWN(IF(('20년간40%'!E349+$C$426)&gt;$B347,$B347,('20년간40%'!E349+$C$426)),-1)</f>
        <v>462600</v>
      </c>
      <c r="F347" s="24">
        <f>ROUNDDOWN(IF(('20년간40%'!F349+$C$426)&gt;$B347,$B347,('20년간40%'!F349+$C$426)),-1)</f>
        <v>608760</v>
      </c>
      <c r="G347" s="24">
        <f>ROUNDDOWN(IF(('20년간40%'!G349+$C$426)&gt;$B347,$B347,('20년간40%'!G349+$C$426)),-1)</f>
        <v>754920</v>
      </c>
      <c r="H347" s="24">
        <f>ROUNDDOWN(IF(('20년간40%'!H349+$C$426)&gt;$B347,$B347,('20년간40%'!H349+$C$426)),-1)</f>
        <v>901080</v>
      </c>
      <c r="I347" s="24">
        <f>ROUNDDOWN(IF(('20년간40%'!I349+$C$426)&gt;$B347,$B347,('20년간40%'!I349+$C$426)),-1)</f>
        <v>1047250</v>
      </c>
      <c r="J347" s="24">
        <f>ROUNDDOWN(IF(('20년간40%'!J349+$C$426)&gt;$B347,$B347,('20년간40%'!J349+$C$426)),-1)</f>
        <v>1193410</v>
      </c>
    </row>
    <row r="348" spans="1:10" ht="16.5" customHeight="1">
      <c r="A348" s="23">
        <v>342</v>
      </c>
      <c r="B348" s="24">
        <v>3680000</v>
      </c>
      <c r="C348" s="24">
        <f t="shared" si="6"/>
        <v>331200</v>
      </c>
      <c r="D348" s="24">
        <f>ROUNDDOWN(IF(('20년간40%'!D350+$C$426)&gt;$B348,$B348,('20년간40%'!D350+$C$426)),-1)</f>
        <v>316610</v>
      </c>
      <c r="E348" s="24">
        <f>ROUNDDOWN(IF(('20년간40%'!E350+$C$426)&gt;$B348,$B348,('20년간40%'!E350+$C$426)),-1)</f>
        <v>463390</v>
      </c>
      <c r="F348" s="24">
        <f>ROUNDDOWN(IF(('20년간40%'!F350+$C$426)&gt;$B348,$B348,('20년간40%'!F350+$C$426)),-1)</f>
        <v>609800</v>
      </c>
      <c r="G348" s="24">
        <f>ROUNDDOWN(IF(('20년간40%'!G350+$C$426)&gt;$B348,$B348,('20년간40%'!G350+$C$426)),-1)</f>
        <v>756210</v>
      </c>
      <c r="H348" s="24">
        <f>ROUNDDOWN(IF(('20년간40%'!H350+$C$426)&gt;$B348,$B348,('20년간40%'!H350+$C$426)),-1)</f>
        <v>902630</v>
      </c>
      <c r="I348" s="24">
        <f>ROUNDDOWN(IF(('20년간40%'!I350+$C$426)&gt;$B348,$B348,('20년간40%'!I350+$C$426)),-1)</f>
        <v>1049040</v>
      </c>
      <c r="J348" s="24">
        <f>ROUNDDOWN(IF(('20년간40%'!J350+$C$426)&gt;$B348,$B348,('20년간40%'!J350+$C$426)),-1)</f>
        <v>1195450</v>
      </c>
    </row>
    <row r="349" spans="1:10" ht="16.5" customHeight="1">
      <c r="A349" s="23">
        <v>343</v>
      </c>
      <c r="B349" s="24">
        <v>3690000</v>
      </c>
      <c r="C349" s="24">
        <f t="shared" si="6"/>
        <v>332100</v>
      </c>
      <c r="D349" s="24">
        <f>ROUNDDOWN(IF(('20년간40%'!D351+$C$426)&gt;$B349,$B349,('20년간40%'!D351+$C$426)),-1)</f>
        <v>317150</v>
      </c>
      <c r="E349" s="24">
        <f>ROUNDDOWN(IF(('20년간40%'!E351+$C$426)&gt;$B349,$B349,('20년간40%'!E351+$C$426)),-1)</f>
        <v>464180</v>
      </c>
      <c r="F349" s="24">
        <f>ROUNDDOWN(IF(('20년간40%'!F351+$C$426)&gt;$B349,$B349,('20년간40%'!F351+$C$426)),-1)</f>
        <v>610840</v>
      </c>
      <c r="G349" s="24">
        <f>ROUNDDOWN(IF(('20년간40%'!G351+$C$426)&gt;$B349,$B349,('20년간40%'!G351+$C$426)),-1)</f>
        <v>757500</v>
      </c>
      <c r="H349" s="24">
        <f>ROUNDDOWN(IF(('20년간40%'!H351+$C$426)&gt;$B349,$B349,('20년간40%'!H351+$C$426)),-1)</f>
        <v>904170</v>
      </c>
      <c r="I349" s="24">
        <f>ROUNDDOWN(IF(('20년간40%'!I351+$C$426)&gt;$B349,$B349,('20년간40%'!I351+$C$426)),-1)</f>
        <v>1050830</v>
      </c>
      <c r="J349" s="24">
        <f>ROUNDDOWN(IF(('20년간40%'!J351+$C$426)&gt;$B349,$B349,('20년간40%'!J351+$C$426)),-1)</f>
        <v>1197490</v>
      </c>
    </row>
    <row r="350" spans="1:10" ht="16.5" customHeight="1">
      <c r="A350" s="23">
        <v>344</v>
      </c>
      <c r="B350" s="24">
        <v>3700000</v>
      </c>
      <c r="C350" s="24">
        <f t="shared" si="6"/>
        <v>333000</v>
      </c>
      <c r="D350" s="24">
        <f>ROUNDDOWN(IF(('20년간40%'!D352+$C$426)&gt;$B350,$B350,('20년간40%'!D352+$C$426)),-1)</f>
        <v>317690</v>
      </c>
      <c r="E350" s="24">
        <f>ROUNDDOWN(IF(('20년간40%'!E352+$C$426)&gt;$B350,$B350,('20년간40%'!E352+$C$426)),-1)</f>
        <v>464970</v>
      </c>
      <c r="F350" s="24">
        <f>ROUNDDOWN(IF(('20년간40%'!F352+$C$426)&gt;$B350,$B350,('20년간40%'!F352+$C$426)),-1)</f>
        <v>611880</v>
      </c>
      <c r="G350" s="24">
        <f>ROUNDDOWN(IF(('20년간40%'!G352+$C$426)&gt;$B350,$B350,('20년간40%'!G352+$C$426)),-1)</f>
        <v>758800</v>
      </c>
      <c r="H350" s="24">
        <f>ROUNDDOWN(IF(('20년간40%'!H352+$C$426)&gt;$B350,$B350,('20년간40%'!H352+$C$426)),-1)</f>
        <v>905710</v>
      </c>
      <c r="I350" s="24">
        <f>ROUNDDOWN(IF(('20년간40%'!I352+$C$426)&gt;$B350,$B350,('20년간40%'!I352+$C$426)),-1)</f>
        <v>1052620</v>
      </c>
      <c r="J350" s="24">
        <f>ROUNDDOWN(IF(('20년간40%'!J352+$C$426)&gt;$B350,$B350,('20년간40%'!J352+$C$426)),-1)</f>
        <v>1199530</v>
      </c>
    </row>
    <row r="351" spans="1:10" ht="16.5" customHeight="1">
      <c r="A351" s="23">
        <v>345</v>
      </c>
      <c r="B351" s="24">
        <v>3710000</v>
      </c>
      <c r="C351" s="24">
        <f t="shared" si="6"/>
        <v>333900</v>
      </c>
      <c r="D351" s="24">
        <f>ROUNDDOWN(IF(('20년간40%'!D353+$C$426)&gt;$B351,$B351,('20년간40%'!D353+$C$426)),-1)</f>
        <v>318230</v>
      </c>
      <c r="E351" s="24">
        <f>ROUNDDOWN(IF(('20년간40%'!E353+$C$426)&gt;$B351,$B351,('20년간40%'!E353+$C$426)),-1)</f>
        <v>465760</v>
      </c>
      <c r="F351" s="24">
        <f>ROUNDDOWN(IF(('20년간40%'!F353+$C$426)&gt;$B351,$B351,('20년간40%'!F353+$C$426)),-1)</f>
        <v>612930</v>
      </c>
      <c r="G351" s="24">
        <f>ROUNDDOWN(IF(('20년간40%'!G353+$C$426)&gt;$B351,$B351,('20년간40%'!G353+$C$426)),-1)</f>
        <v>760090</v>
      </c>
      <c r="H351" s="24">
        <f>ROUNDDOWN(IF(('20년간40%'!H353+$C$426)&gt;$B351,$B351,('20년간40%'!H353+$C$426)),-1)</f>
        <v>907250</v>
      </c>
      <c r="I351" s="24">
        <f>ROUNDDOWN(IF(('20년간40%'!I353+$C$426)&gt;$B351,$B351,('20년간40%'!I353+$C$426)),-1)</f>
        <v>1054410</v>
      </c>
      <c r="J351" s="24">
        <f>ROUNDDOWN(IF(('20년간40%'!J353+$C$426)&gt;$B351,$B351,('20년간40%'!J353+$C$426)),-1)</f>
        <v>1201570</v>
      </c>
    </row>
    <row r="352" spans="1:10" ht="16.5" customHeight="1">
      <c r="A352" s="23">
        <v>346</v>
      </c>
      <c r="B352" s="24">
        <v>3720000</v>
      </c>
      <c r="C352" s="24">
        <f t="shared" si="6"/>
        <v>334800</v>
      </c>
      <c r="D352" s="24">
        <f>ROUNDDOWN(IF(('20년간40%'!D354+$C$426)&gt;$B352,$B352,('20년간40%'!D354+$C$426)),-1)</f>
        <v>318770</v>
      </c>
      <c r="E352" s="24">
        <f>ROUNDDOWN(IF(('20년간40%'!E354+$C$426)&gt;$B352,$B352,('20년간40%'!E354+$C$426)),-1)</f>
        <v>466550</v>
      </c>
      <c r="F352" s="24">
        <f>ROUNDDOWN(IF(('20년간40%'!F354+$C$426)&gt;$B352,$B352,('20년간40%'!F354+$C$426)),-1)</f>
        <v>613970</v>
      </c>
      <c r="G352" s="24">
        <f>ROUNDDOWN(IF(('20년간40%'!G354+$C$426)&gt;$B352,$B352,('20년간40%'!G354+$C$426)),-1)</f>
        <v>761380</v>
      </c>
      <c r="H352" s="24">
        <f>ROUNDDOWN(IF(('20년간40%'!H354+$C$426)&gt;$B352,$B352,('20년간40%'!H354+$C$426)),-1)</f>
        <v>908790</v>
      </c>
      <c r="I352" s="24">
        <f>ROUNDDOWN(IF(('20년간40%'!I354+$C$426)&gt;$B352,$B352,('20년간40%'!I354+$C$426)),-1)</f>
        <v>1056200</v>
      </c>
      <c r="J352" s="24">
        <f>ROUNDDOWN(IF(('20년간40%'!J354+$C$426)&gt;$B352,$B352,('20년간40%'!J354+$C$426)),-1)</f>
        <v>1203610</v>
      </c>
    </row>
    <row r="353" spans="1:10" ht="16.5" customHeight="1">
      <c r="A353" s="23">
        <v>347</v>
      </c>
      <c r="B353" s="24">
        <v>3730000</v>
      </c>
      <c r="C353" s="24">
        <f t="shared" si="6"/>
        <v>335700</v>
      </c>
      <c r="D353" s="24">
        <f>ROUNDDOWN(IF(('20년간40%'!D355+$C$426)&gt;$B353,$B353,('20년간40%'!D355+$C$426)),-1)</f>
        <v>319310</v>
      </c>
      <c r="E353" s="24">
        <f>ROUNDDOWN(IF(('20년간40%'!E355+$C$426)&gt;$B353,$B353,('20년간40%'!E355+$C$426)),-1)</f>
        <v>467350</v>
      </c>
      <c r="F353" s="24">
        <f>ROUNDDOWN(IF(('20년간40%'!F355+$C$426)&gt;$B353,$B353,('20년간40%'!F355+$C$426)),-1)</f>
        <v>615010</v>
      </c>
      <c r="G353" s="24">
        <f>ROUNDDOWN(IF(('20년간40%'!G355+$C$426)&gt;$B353,$B353,('20년간40%'!G355+$C$426)),-1)</f>
        <v>762670</v>
      </c>
      <c r="H353" s="24">
        <f>ROUNDDOWN(IF(('20년간40%'!H355+$C$426)&gt;$B353,$B353,('20년간40%'!H355+$C$426)),-1)</f>
        <v>910330</v>
      </c>
      <c r="I353" s="24">
        <f>ROUNDDOWN(IF(('20년간40%'!I355+$C$426)&gt;$B353,$B353,('20년간40%'!I355+$C$426)),-1)</f>
        <v>1057990</v>
      </c>
      <c r="J353" s="24">
        <f>ROUNDDOWN(IF(('20년간40%'!J355+$C$426)&gt;$B353,$B353,('20년간40%'!J355+$C$426)),-1)</f>
        <v>1205660</v>
      </c>
    </row>
    <row r="354" spans="1:10" ht="16.5" customHeight="1">
      <c r="A354" s="23">
        <v>348</v>
      </c>
      <c r="B354" s="24">
        <v>3740000</v>
      </c>
      <c r="C354" s="24">
        <f t="shared" si="6"/>
        <v>336600</v>
      </c>
      <c r="D354" s="24">
        <f>ROUNDDOWN(IF(('20년간40%'!D356+$C$426)&gt;$B354,$B354,('20년간40%'!D356+$C$426)),-1)</f>
        <v>319850</v>
      </c>
      <c r="E354" s="24">
        <f>ROUNDDOWN(IF(('20년간40%'!E356+$C$426)&gt;$B354,$B354,('20년간40%'!E356+$C$426)),-1)</f>
        <v>468140</v>
      </c>
      <c r="F354" s="24">
        <f>ROUNDDOWN(IF(('20년간40%'!F356+$C$426)&gt;$B354,$B354,('20년간40%'!F356+$C$426)),-1)</f>
        <v>616050</v>
      </c>
      <c r="G354" s="24">
        <f>ROUNDDOWN(IF(('20년간40%'!G356+$C$426)&gt;$B354,$B354,('20년간40%'!G356+$C$426)),-1)</f>
        <v>763960</v>
      </c>
      <c r="H354" s="24">
        <f>ROUNDDOWN(IF(('20년간40%'!H356+$C$426)&gt;$B354,$B354,('20년간40%'!H356+$C$426)),-1)</f>
        <v>911870</v>
      </c>
      <c r="I354" s="24">
        <f>ROUNDDOWN(IF(('20년간40%'!I356+$C$426)&gt;$B354,$B354,('20년간40%'!I356+$C$426)),-1)</f>
        <v>1059790</v>
      </c>
      <c r="J354" s="24">
        <f>ROUNDDOWN(IF(('20년간40%'!J356+$C$426)&gt;$B354,$B354,('20년간40%'!J356+$C$426)),-1)</f>
        <v>1207700</v>
      </c>
    </row>
    <row r="355" spans="1:10" ht="16.5" customHeight="1">
      <c r="A355" s="23">
        <v>349</v>
      </c>
      <c r="B355" s="24">
        <v>3750000</v>
      </c>
      <c r="C355" s="24">
        <f t="shared" si="6"/>
        <v>337500</v>
      </c>
      <c r="D355" s="24">
        <f>ROUNDDOWN(IF(('20년간40%'!D357+$C$426)&gt;$B355,$B355,('20년간40%'!D357+$C$426)),-1)</f>
        <v>320400</v>
      </c>
      <c r="E355" s="24">
        <f>ROUNDDOWN(IF(('20년간40%'!E357+$C$426)&gt;$B355,$B355,('20년간40%'!E357+$C$426)),-1)</f>
        <v>468930</v>
      </c>
      <c r="F355" s="24">
        <f>ROUNDDOWN(IF(('20년간40%'!F357+$C$426)&gt;$B355,$B355,('20년간40%'!F357+$C$426)),-1)</f>
        <v>617090</v>
      </c>
      <c r="G355" s="24">
        <f>ROUNDDOWN(IF(('20년간40%'!G357+$C$426)&gt;$B355,$B355,('20년간40%'!G357+$C$426)),-1)</f>
        <v>765250</v>
      </c>
      <c r="H355" s="24">
        <f>ROUNDDOWN(IF(('20년간40%'!H357+$C$426)&gt;$B355,$B355,('20년간40%'!H357+$C$426)),-1)</f>
        <v>913410</v>
      </c>
      <c r="I355" s="24">
        <f>ROUNDDOWN(IF(('20년간40%'!I357+$C$426)&gt;$B355,$B355,('20년간40%'!I357+$C$426)),-1)</f>
        <v>1061580</v>
      </c>
      <c r="J355" s="24">
        <f>ROUNDDOWN(IF(('20년간40%'!J357+$C$426)&gt;$B355,$B355,('20년간40%'!J357+$C$426)),-1)</f>
        <v>1209740</v>
      </c>
    </row>
    <row r="356" spans="1:10" ht="16.5" customHeight="1">
      <c r="A356" s="23">
        <v>350</v>
      </c>
      <c r="B356" s="24">
        <v>3760000</v>
      </c>
      <c r="C356" s="24">
        <f t="shared" si="6"/>
        <v>338400</v>
      </c>
      <c r="D356" s="24">
        <f>ROUNDDOWN(IF(('20년간40%'!D358+$C$426)&gt;$B356,$B356,('20년간40%'!D358+$C$426)),-1)</f>
        <v>320940</v>
      </c>
      <c r="E356" s="24">
        <f>ROUNDDOWN(IF(('20년간40%'!E358+$C$426)&gt;$B356,$B356,('20년간40%'!E358+$C$426)),-1)</f>
        <v>469720</v>
      </c>
      <c r="F356" s="24">
        <f>ROUNDDOWN(IF(('20년간40%'!F358+$C$426)&gt;$B356,$B356,('20년간40%'!F358+$C$426)),-1)</f>
        <v>618130</v>
      </c>
      <c r="G356" s="24">
        <f>ROUNDDOWN(IF(('20년간40%'!G358+$C$426)&gt;$B356,$B356,('20년간40%'!G358+$C$426)),-1)</f>
        <v>766540</v>
      </c>
      <c r="H356" s="24">
        <f>ROUNDDOWN(IF(('20년간40%'!H358+$C$426)&gt;$B356,$B356,('20년간40%'!H358+$C$426)),-1)</f>
        <v>914960</v>
      </c>
      <c r="I356" s="24">
        <f>ROUNDDOWN(IF(('20년간40%'!I358+$C$426)&gt;$B356,$B356,('20년간40%'!I358+$C$426)),-1)</f>
        <v>1063370</v>
      </c>
      <c r="J356" s="24">
        <f>ROUNDDOWN(IF(('20년간40%'!J358+$C$426)&gt;$B356,$B356,('20년간40%'!J358+$C$426)),-1)</f>
        <v>1211780</v>
      </c>
    </row>
    <row r="357" spans="1:10" ht="16.5" customHeight="1">
      <c r="A357" s="23">
        <v>351</v>
      </c>
      <c r="B357" s="24">
        <v>3770000</v>
      </c>
      <c r="C357" s="24">
        <f t="shared" si="6"/>
        <v>339300</v>
      </c>
      <c r="D357" s="24">
        <f>ROUNDDOWN(IF(('20년간40%'!D359+$C$426)&gt;$B357,$B357,('20년간40%'!D359+$C$426)),-1)</f>
        <v>321480</v>
      </c>
      <c r="E357" s="24">
        <f>ROUNDDOWN(IF(('20년간40%'!E359+$C$426)&gt;$B357,$B357,('20년간40%'!E359+$C$426)),-1)</f>
        <v>470510</v>
      </c>
      <c r="F357" s="24">
        <f>ROUNDDOWN(IF(('20년간40%'!F359+$C$426)&gt;$B357,$B357,('20년간40%'!F359+$C$426)),-1)</f>
        <v>619170</v>
      </c>
      <c r="G357" s="24">
        <f>ROUNDDOWN(IF(('20년간40%'!G359+$C$426)&gt;$B357,$B357,('20년간40%'!G359+$C$426)),-1)</f>
        <v>767830</v>
      </c>
      <c r="H357" s="24">
        <f>ROUNDDOWN(IF(('20년간40%'!H359+$C$426)&gt;$B357,$B357,('20년간40%'!H359+$C$426)),-1)</f>
        <v>916500</v>
      </c>
      <c r="I357" s="24">
        <f>ROUNDDOWN(IF(('20년간40%'!I359+$C$426)&gt;$B357,$B357,('20년간40%'!I359+$C$426)),-1)</f>
        <v>1065160</v>
      </c>
      <c r="J357" s="24">
        <f>ROUNDDOWN(IF(('20년간40%'!J359+$C$426)&gt;$B357,$B357,('20년간40%'!J359+$C$426)),-1)</f>
        <v>1213820</v>
      </c>
    </row>
    <row r="358" spans="1:10" ht="16.5" customHeight="1">
      <c r="A358" s="23">
        <v>352</v>
      </c>
      <c r="B358" s="24">
        <v>3780000</v>
      </c>
      <c r="C358" s="24">
        <f t="shared" si="6"/>
        <v>340200</v>
      </c>
      <c r="D358" s="24">
        <f>ROUNDDOWN(IF(('20년간40%'!D360+$C$426)&gt;$B358,$B358,('20년간40%'!D360+$C$426)),-1)</f>
        <v>322020</v>
      </c>
      <c r="E358" s="24">
        <f>ROUNDDOWN(IF(('20년간40%'!E360+$C$426)&gt;$B358,$B358,('20년간40%'!E360+$C$426)),-1)</f>
        <v>471300</v>
      </c>
      <c r="F358" s="24">
        <f>ROUNDDOWN(IF(('20년간40%'!F360+$C$426)&gt;$B358,$B358,('20년간40%'!F360+$C$426)),-1)</f>
        <v>620210</v>
      </c>
      <c r="G358" s="24">
        <f>ROUNDDOWN(IF(('20년간40%'!G360+$C$426)&gt;$B358,$B358,('20년간40%'!G360+$C$426)),-1)</f>
        <v>769130</v>
      </c>
      <c r="H358" s="24">
        <f>ROUNDDOWN(IF(('20년간40%'!H360+$C$426)&gt;$B358,$B358,('20년간40%'!H360+$C$426)),-1)</f>
        <v>918040</v>
      </c>
      <c r="I358" s="24">
        <f>ROUNDDOWN(IF(('20년간40%'!I360+$C$426)&gt;$B358,$B358,('20년간40%'!I360+$C$426)),-1)</f>
        <v>1066950</v>
      </c>
      <c r="J358" s="24">
        <f>ROUNDDOWN(IF(('20년간40%'!J360+$C$426)&gt;$B358,$B358,('20년간40%'!J360+$C$426)),-1)</f>
        <v>1215860</v>
      </c>
    </row>
    <row r="359" spans="1:10" ht="16.5" customHeight="1">
      <c r="A359" s="23">
        <v>353</v>
      </c>
      <c r="B359" s="24">
        <v>3790000</v>
      </c>
      <c r="C359" s="24">
        <f t="shared" si="6"/>
        <v>341100</v>
      </c>
      <c r="D359" s="24">
        <f>ROUNDDOWN(IF(('20년간40%'!D361+$C$426)&gt;$B359,$B359,('20년간40%'!D361+$C$426)),-1)</f>
        <v>322560</v>
      </c>
      <c r="E359" s="24">
        <f>ROUNDDOWN(IF(('20년간40%'!E361+$C$426)&gt;$B359,$B359,('20년간40%'!E361+$C$426)),-1)</f>
        <v>472090</v>
      </c>
      <c r="F359" s="24">
        <f>ROUNDDOWN(IF(('20년간40%'!F361+$C$426)&gt;$B359,$B359,('20년간40%'!F361+$C$426)),-1)</f>
        <v>621260</v>
      </c>
      <c r="G359" s="24">
        <f>ROUNDDOWN(IF(('20년간40%'!G361+$C$426)&gt;$B359,$B359,('20년간40%'!G361+$C$426)),-1)</f>
        <v>770420</v>
      </c>
      <c r="H359" s="24">
        <f>ROUNDDOWN(IF(('20년간40%'!H361+$C$426)&gt;$B359,$B359,('20년간40%'!H361+$C$426)),-1)</f>
        <v>919580</v>
      </c>
      <c r="I359" s="24">
        <f>ROUNDDOWN(IF(('20년간40%'!I361+$C$426)&gt;$B359,$B359,('20년간40%'!I361+$C$426)),-1)</f>
        <v>1068740</v>
      </c>
      <c r="J359" s="24">
        <f>ROUNDDOWN(IF(('20년간40%'!J361+$C$426)&gt;$B359,$B359,('20년간40%'!J361+$C$426)),-1)</f>
        <v>1217900</v>
      </c>
    </row>
    <row r="360" spans="1:10" ht="16.5" customHeight="1">
      <c r="A360" s="23">
        <v>354</v>
      </c>
      <c r="B360" s="24">
        <v>3800000</v>
      </c>
      <c r="C360" s="24">
        <f t="shared" si="6"/>
        <v>342000</v>
      </c>
      <c r="D360" s="24">
        <f>ROUNDDOWN(IF(('20년간40%'!D362+$C$426)&gt;$B360,$B360,('20년간40%'!D362+$C$426)),-1)</f>
        <v>323100</v>
      </c>
      <c r="E360" s="24">
        <f>ROUNDDOWN(IF(('20년간40%'!E362+$C$426)&gt;$B360,$B360,('20년간40%'!E362+$C$426)),-1)</f>
        <v>472880</v>
      </c>
      <c r="F360" s="24">
        <f>ROUNDDOWN(IF(('20년간40%'!F362+$C$426)&gt;$B360,$B360,('20년간40%'!F362+$C$426)),-1)</f>
        <v>622300</v>
      </c>
      <c r="G360" s="24">
        <f>ROUNDDOWN(IF(('20년간40%'!G362+$C$426)&gt;$B360,$B360,('20년간40%'!G362+$C$426)),-1)</f>
        <v>771710</v>
      </c>
      <c r="H360" s="24">
        <f>ROUNDDOWN(IF(('20년간40%'!H362+$C$426)&gt;$B360,$B360,('20년간40%'!H362+$C$426)),-1)</f>
        <v>921120</v>
      </c>
      <c r="I360" s="24">
        <f>ROUNDDOWN(IF(('20년간40%'!I362+$C$426)&gt;$B360,$B360,('20년간40%'!I362+$C$426)),-1)</f>
        <v>1070530</v>
      </c>
      <c r="J360" s="24">
        <f>ROUNDDOWN(IF(('20년간40%'!J362+$C$426)&gt;$B360,$B360,('20년간40%'!J362+$C$426)),-1)</f>
        <v>1219940</v>
      </c>
    </row>
    <row r="361" spans="1:10" ht="16.5" customHeight="1">
      <c r="A361" s="23">
        <v>355</v>
      </c>
      <c r="B361" s="24">
        <v>3810000</v>
      </c>
      <c r="C361" s="24">
        <f t="shared" si="6"/>
        <v>342900</v>
      </c>
      <c r="D361" s="24">
        <f>ROUNDDOWN(IF(('20년간40%'!D363+$C$426)&gt;$B361,$B361,('20년간40%'!D363+$C$426)),-1)</f>
        <v>323640</v>
      </c>
      <c r="E361" s="24">
        <f>ROUNDDOWN(IF(('20년간40%'!E363+$C$426)&gt;$B361,$B361,('20년간40%'!E363+$C$426)),-1)</f>
        <v>473680</v>
      </c>
      <c r="F361" s="24">
        <f>ROUNDDOWN(IF(('20년간40%'!F363+$C$426)&gt;$B361,$B361,('20년간40%'!F363+$C$426)),-1)</f>
        <v>623340</v>
      </c>
      <c r="G361" s="24">
        <f>ROUNDDOWN(IF(('20년간40%'!G363+$C$426)&gt;$B361,$B361,('20년간40%'!G363+$C$426)),-1)</f>
        <v>773000</v>
      </c>
      <c r="H361" s="24">
        <f>ROUNDDOWN(IF(('20년간40%'!H363+$C$426)&gt;$B361,$B361,('20년간40%'!H363+$C$426)),-1)</f>
        <v>922660</v>
      </c>
      <c r="I361" s="24">
        <f>ROUNDDOWN(IF(('20년간40%'!I363+$C$426)&gt;$B361,$B361,('20년간40%'!I363+$C$426)),-1)</f>
        <v>1072320</v>
      </c>
      <c r="J361" s="24">
        <f>ROUNDDOWN(IF(('20년간40%'!J363+$C$426)&gt;$B361,$B361,('20년간40%'!J363+$C$426)),-1)</f>
        <v>1221990</v>
      </c>
    </row>
    <row r="362" spans="1:10" ht="16.5" customHeight="1">
      <c r="A362" s="23">
        <v>356</v>
      </c>
      <c r="B362" s="24">
        <v>3820000</v>
      </c>
      <c r="C362" s="24">
        <f t="shared" si="6"/>
        <v>343800</v>
      </c>
      <c r="D362" s="24">
        <f>ROUNDDOWN(IF(('20년간40%'!D364+$C$426)&gt;$B362,$B362,('20년간40%'!D364+$C$426)),-1)</f>
        <v>324180</v>
      </c>
      <c r="E362" s="24">
        <f>ROUNDDOWN(IF(('20년간40%'!E364+$C$426)&gt;$B362,$B362,('20년간40%'!E364+$C$426)),-1)</f>
        <v>474470</v>
      </c>
      <c r="F362" s="24">
        <f>ROUNDDOWN(IF(('20년간40%'!F364+$C$426)&gt;$B362,$B362,('20년간40%'!F364+$C$426)),-1)</f>
        <v>624380</v>
      </c>
      <c r="G362" s="24">
        <f>ROUNDDOWN(IF(('20년간40%'!G364+$C$426)&gt;$B362,$B362,('20년간40%'!G364+$C$426)),-1)</f>
        <v>774290</v>
      </c>
      <c r="H362" s="24">
        <f>ROUNDDOWN(IF(('20년간40%'!H364+$C$426)&gt;$B362,$B362,('20년간40%'!H364+$C$426)),-1)</f>
        <v>924200</v>
      </c>
      <c r="I362" s="24">
        <f>ROUNDDOWN(IF(('20년간40%'!I364+$C$426)&gt;$B362,$B362,('20년간40%'!I364+$C$426)),-1)</f>
        <v>1074120</v>
      </c>
      <c r="J362" s="24">
        <f>ROUNDDOWN(IF(('20년간40%'!J364+$C$426)&gt;$B362,$B362,('20년간40%'!J364+$C$426)),-1)</f>
        <v>1224030</v>
      </c>
    </row>
    <row r="363" spans="1:10" ht="16.5" customHeight="1">
      <c r="A363" s="23">
        <v>357</v>
      </c>
      <c r="B363" s="24">
        <v>3830000</v>
      </c>
      <c r="C363" s="24">
        <f t="shared" si="6"/>
        <v>344700</v>
      </c>
      <c r="D363" s="24">
        <f>ROUNDDOWN(IF(('20년간40%'!D365+$C$426)&gt;$B363,$B363,('20년간40%'!D365+$C$426)),-1)</f>
        <v>324720</v>
      </c>
      <c r="E363" s="24">
        <f>ROUNDDOWN(IF(('20년간40%'!E365+$C$426)&gt;$B363,$B363,('20년간40%'!E365+$C$426)),-1)</f>
        <v>475260</v>
      </c>
      <c r="F363" s="24">
        <f>ROUNDDOWN(IF(('20년간40%'!F365+$C$426)&gt;$B363,$B363,('20년간40%'!F365+$C$426)),-1)</f>
        <v>625420</v>
      </c>
      <c r="G363" s="24">
        <f>ROUNDDOWN(IF(('20년간40%'!G365+$C$426)&gt;$B363,$B363,('20년간40%'!G365+$C$426)),-1)</f>
        <v>775580</v>
      </c>
      <c r="H363" s="24">
        <f>ROUNDDOWN(IF(('20년간40%'!H365+$C$426)&gt;$B363,$B363,('20년간40%'!H365+$C$426)),-1)</f>
        <v>925740</v>
      </c>
      <c r="I363" s="24">
        <f>ROUNDDOWN(IF(('20년간40%'!I365+$C$426)&gt;$B363,$B363,('20년간40%'!I365+$C$426)),-1)</f>
        <v>1075910</v>
      </c>
      <c r="J363" s="24">
        <f>ROUNDDOWN(IF(('20년간40%'!J365+$C$426)&gt;$B363,$B363,('20년간40%'!J365+$C$426)),-1)</f>
        <v>1226070</v>
      </c>
    </row>
    <row r="364" spans="1:10" ht="16.5" customHeight="1">
      <c r="A364" s="23">
        <v>358</v>
      </c>
      <c r="B364" s="24">
        <v>3840000</v>
      </c>
      <c r="C364" s="24">
        <f t="shared" si="6"/>
        <v>345600</v>
      </c>
      <c r="D364" s="24">
        <f>ROUNDDOWN(IF(('20년간40%'!D366+$C$426)&gt;$B364,$B364,('20년간40%'!D366+$C$426)),-1)</f>
        <v>325260</v>
      </c>
      <c r="E364" s="24">
        <f>ROUNDDOWN(IF(('20년간40%'!E366+$C$426)&gt;$B364,$B364,('20년간40%'!E366+$C$426)),-1)</f>
        <v>476050</v>
      </c>
      <c r="F364" s="24">
        <f>ROUNDDOWN(IF(('20년간40%'!F366+$C$426)&gt;$B364,$B364,('20년간40%'!F366+$C$426)),-1)</f>
        <v>626460</v>
      </c>
      <c r="G364" s="24">
        <f>ROUNDDOWN(IF(('20년간40%'!G366+$C$426)&gt;$B364,$B364,('20년간40%'!G366+$C$426)),-1)</f>
        <v>776870</v>
      </c>
      <c r="H364" s="24">
        <f>ROUNDDOWN(IF(('20년간40%'!H366+$C$426)&gt;$B364,$B364,('20년간40%'!H366+$C$426)),-1)</f>
        <v>927290</v>
      </c>
      <c r="I364" s="24">
        <f>ROUNDDOWN(IF(('20년간40%'!I366+$C$426)&gt;$B364,$B364,('20년간40%'!I366+$C$426)),-1)</f>
        <v>1077700</v>
      </c>
      <c r="J364" s="24">
        <f>ROUNDDOWN(IF(('20년간40%'!J366+$C$426)&gt;$B364,$B364,('20년간40%'!J366+$C$426)),-1)</f>
        <v>1228110</v>
      </c>
    </row>
    <row r="365" spans="1:10" ht="16.5" customHeight="1">
      <c r="A365" s="23">
        <v>359</v>
      </c>
      <c r="B365" s="24">
        <v>3850000</v>
      </c>
      <c r="C365" s="24">
        <f t="shared" si="6"/>
        <v>346500</v>
      </c>
      <c r="D365" s="24">
        <f>ROUNDDOWN(IF(('20년간40%'!D367+$C$426)&gt;$B365,$B365,('20년간40%'!D367+$C$426)),-1)</f>
        <v>325800</v>
      </c>
      <c r="E365" s="24">
        <f>ROUNDDOWN(IF(('20년간40%'!E367+$C$426)&gt;$B365,$B365,('20년간40%'!E367+$C$426)),-1)</f>
        <v>476840</v>
      </c>
      <c r="F365" s="24">
        <f>ROUNDDOWN(IF(('20년간40%'!F367+$C$426)&gt;$B365,$B365,('20년간40%'!F367+$C$426)),-1)</f>
        <v>627500</v>
      </c>
      <c r="G365" s="24">
        <f>ROUNDDOWN(IF(('20년간40%'!G367+$C$426)&gt;$B365,$B365,('20년간40%'!G367+$C$426)),-1)</f>
        <v>778160</v>
      </c>
      <c r="H365" s="24">
        <f>ROUNDDOWN(IF(('20년간40%'!H367+$C$426)&gt;$B365,$B365,('20년간40%'!H367+$C$426)),-1)</f>
        <v>928830</v>
      </c>
      <c r="I365" s="24">
        <f>ROUNDDOWN(IF(('20년간40%'!I367+$C$426)&gt;$B365,$B365,('20년간40%'!I367+$C$426)),-1)</f>
        <v>1079490</v>
      </c>
      <c r="J365" s="24">
        <f>ROUNDDOWN(IF(('20년간40%'!J367+$C$426)&gt;$B365,$B365,('20년간40%'!J367+$C$426)),-1)</f>
        <v>1230150</v>
      </c>
    </row>
    <row r="366" spans="1:10" ht="16.5" customHeight="1">
      <c r="A366" s="23">
        <v>360</v>
      </c>
      <c r="B366" s="24">
        <v>3860000</v>
      </c>
      <c r="C366" s="24">
        <f t="shared" si="6"/>
        <v>347400</v>
      </c>
      <c r="D366" s="24">
        <f>ROUNDDOWN(IF(('20년간40%'!D368+$C$426)&gt;$B366,$B366,('20년간40%'!D368+$C$426)),-1)</f>
        <v>326340</v>
      </c>
      <c r="E366" s="24">
        <f>ROUNDDOWN(IF(('20년간40%'!E368+$C$426)&gt;$B366,$B366,('20년간40%'!E368+$C$426)),-1)</f>
        <v>477630</v>
      </c>
      <c r="F366" s="24">
        <f>ROUNDDOWN(IF(('20년간40%'!F368+$C$426)&gt;$B366,$B366,('20년간40%'!F368+$C$426)),-1)</f>
        <v>628540</v>
      </c>
      <c r="G366" s="24">
        <f>ROUNDDOWN(IF(('20년간40%'!G368+$C$426)&gt;$B366,$B366,('20년간40%'!G368+$C$426)),-1)</f>
        <v>779460</v>
      </c>
      <c r="H366" s="24">
        <f>ROUNDDOWN(IF(('20년간40%'!H368+$C$426)&gt;$B366,$B366,('20년간40%'!H368+$C$426)),-1)</f>
        <v>930370</v>
      </c>
      <c r="I366" s="24">
        <f>ROUNDDOWN(IF(('20년간40%'!I368+$C$426)&gt;$B366,$B366,('20년간40%'!I368+$C$426)),-1)</f>
        <v>1081280</v>
      </c>
      <c r="J366" s="24">
        <f>ROUNDDOWN(IF(('20년간40%'!J368+$C$426)&gt;$B366,$B366,('20년간40%'!J368+$C$426)),-1)</f>
        <v>1232190</v>
      </c>
    </row>
    <row r="367" spans="1:10" ht="16.5" customHeight="1">
      <c r="A367" s="23">
        <v>361</v>
      </c>
      <c r="B367" s="24">
        <v>3870000</v>
      </c>
      <c r="C367" s="24">
        <f t="shared" si="6"/>
        <v>348300</v>
      </c>
      <c r="D367" s="24">
        <f>ROUNDDOWN(IF(('20년간40%'!D369+$C$426)&gt;$B367,$B367,('20년간40%'!D369+$C$426)),-1)</f>
        <v>326880</v>
      </c>
      <c r="E367" s="24">
        <f>ROUNDDOWN(IF(('20년간40%'!E369+$C$426)&gt;$B367,$B367,('20년간40%'!E369+$C$426)),-1)</f>
        <v>478420</v>
      </c>
      <c r="F367" s="24">
        <f>ROUNDDOWN(IF(('20년간40%'!F369+$C$426)&gt;$B367,$B367,('20년간40%'!F369+$C$426)),-1)</f>
        <v>629590</v>
      </c>
      <c r="G367" s="24">
        <f>ROUNDDOWN(IF(('20년간40%'!G369+$C$426)&gt;$B367,$B367,('20년간40%'!G369+$C$426)),-1)</f>
        <v>780750</v>
      </c>
      <c r="H367" s="24">
        <f>ROUNDDOWN(IF(('20년간40%'!H369+$C$426)&gt;$B367,$B367,('20년간40%'!H369+$C$426)),-1)</f>
        <v>931910</v>
      </c>
      <c r="I367" s="24">
        <f>ROUNDDOWN(IF(('20년간40%'!I369+$C$426)&gt;$B367,$B367,('20년간40%'!I369+$C$426)),-1)</f>
        <v>1083070</v>
      </c>
      <c r="J367" s="24">
        <f>ROUNDDOWN(IF(('20년간40%'!J369+$C$426)&gt;$B367,$B367,('20년간40%'!J369+$C$426)),-1)</f>
        <v>1234230</v>
      </c>
    </row>
    <row r="368" spans="1:10" ht="16.5" customHeight="1">
      <c r="A368" s="23">
        <v>362</v>
      </c>
      <c r="B368" s="24">
        <v>3880000</v>
      </c>
      <c r="C368" s="24">
        <f t="shared" si="6"/>
        <v>349200</v>
      </c>
      <c r="D368" s="24">
        <f>ROUNDDOWN(IF(('20년간40%'!D370+$C$426)&gt;$B368,$B368,('20년간40%'!D370+$C$426)),-1)</f>
        <v>327420</v>
      </c>
      <c r="E368" s="24">
        <f>ROUNDDOWN(IF(('20년간40%'!E370+$C$426)&gt;$B368,$B368,('20년간40%'!E370+$C$426)),-1)</f>
        <v>479210</v>
      </c>
      <c r="F368" s="24">
        <f>ROUNDDOWN(IF(('20년간40%'!F370+$C$426)&gt;$B368,$B368,('20년간40%'!F370+$C$426)),-1)</f>
        <v>630630</v>
      </c>
      <c r="G368" s="24">
        <f>ROUNDDOWN(IF(('20년간40%'!G370+$C$426)&gt;$B368,$B368,('20년간40%'!G370+$C$426)),-1)</f>
        <v>782040</v>
      </c>
      <c r="H368" s="24">
        <f>ROUNDDOWN(IF(('20년간40%'!H370+$C$426)&gt;$B368,$B368,('20년간40%'!H370+$C$426)),-1)</f>
        <v>933450</v>
      </c>
      <c r="I368" s="24">
        <f>ROUNDDOWN(IF(('20년간40%'!I370+$C$426)&gt;$B368,$B368,('20년간40%'!I370+$C$426)),-1)</f>
        <v>1084860</v>
      </c>
      <c r="J368" s="24">
        <f>ROUNDDOWN(IF(('20년간40%'!J370+$C$426)&gt;$B368,$B368,('20년간40%'!J370+$C$426)),-1)</f>
        <v>1236270</v>
      </c>
    </row>
    <row r="369" spans="1:10" ht="16.5" customHeight="1">
      <c r="A369" s="23">
        <v>363</v>
      </c>
      <c r="B369" s="24">
        <v>3890000</v>
      </c>
      <c r="C369" s="24">
        <f t="shared" si="6"/>
        <v>350100</v>
      </c>
      <c r="D369" s="24">
        <f>ROUNDDOWN(IF(('20년간40%'!D371+$C$426)&gt;$B369,$B369,('20년간40%'!D371+$C$426)),-1)</f>
        <v>327960</v>
      </c>
      <c r="E369" s="24">
        <f>ROUNDDOWN(IF(('20년간40%'!E371+$C$426)&gt;$B369,$B369,('20년간40%'!E371+$C$426)),-1)</f>
        <v>480010</v>
      </c>
      <c r="F369" s="24">
        <f>ROUNDDOWN(IF(('20년간40%'!F371+$C$426)&gt;$B369,$B369,('20년간40%'!F371+$C$426)),-1)</f>
        <v>631670</v>
      </c>
      <c r="G369" s="24">
        <f>ROUNDDOWN(IF(('20년간40%'!G371+$C$426)&gt;$B369,$B369,('20년간40%'!G371+$C$426)),-1)</f>
        <v>783330</v>
      </c>
      <c r="H369" s="24">
        <f>ROUNDDOWN(IF(('20년간40%'!H371+$C$426)&gt;$B369,$B369,('20년간40%'!H371+$C$426)),-1)</f>
        <v>934990</v>
      </c>
      <c r="I369" s="24">
        <f>ROUNDDOWN(IF(('20년간40%'!I371+$C$426)&gt;$B369,$B369,('20년간40%'!I371+$C$426)),-1)</f>
        <v>1086650</v>
      </c>
      <c r="J369" s="24">
        <f>ROUNDDOWN(IF(('20년간40%'!J371+$C$426)&gt;$B369,$B369,('20년간40%'!J371+$C$426)),-1)</f>
        <v>1238320</v>
      </c>
    </row>
    <row r="370" spans="1:10" ht="16.5" customHeight="1">
      <c r="A370" s="23">
        <v>364</v>
      </c>
      <c r="B370" s="24">
        <v>3900000</v>
      </c>
      <c r="C370" s="24">
        <f t="shared" si="6"/>
        <v>351000</v>
      </c>
      <c r="D370" s="24">
        <f>ROUNDDOWN(IF(('20년간40%'!D372+$C$426)&gt;$B370,$B370,('20년간40%'!D372+$C$426)),-1)</f>
        <v>328500</v>
      </c>
      <c r="E370" s="24">
        <f>ROUNDDOWN(IF(('20년간40%'!E372+$C$426)&gt;$B370,$B370,('20년간40%'!E372+$C$426)),-1)</f>
        <v>480800</v>
      </c>
      <c r="F370" s="24">
        <f>ROUNDDOWN(IF(('20년간40%'!F372+$C$426)&gt;$B370,$B370,('20년간40%'!F372+$C$426)),-1)</f>
        <v>632710</v>
      </c>
      <c r="G370" s="24">
        <f>ROUNDDOWN(IF(('20년간40%'!G372+$C$426)&gt;$B370,$B370,('20년간40%'!G372+$C$426)),-1)</f>
        <v>784620</v>
      </c>
      <c r="H370" s="24">
        <f>ROUNDDOWN(IF(('20년간40%'!H372+$C$426)&gt;$B370,$B370,('20년간40%'!H372+$C$426)),-1)</f>
        <v>936530</v>
      </c>
      <c r="I370" s="24">
        <f>ROUNDDOWN(IF(('20년간40%'!I372+$C$426)&gt;$B370,$B370,('20년간40%'!I372+$C$426)),-1)</f>
        <v>1088450</v>
      </c>
      <c r="J370" s="24">
        <f>ROUNDDOWN(IF(('20년간40%'!J372+$C$426)&gt;$B370,$B370,('20년간40%'!J372+$C$426)),-1)</f>
        <v>1240360</v>
      </c>
    </row>
    <row r="371" spans="1:10" ht="16.5" customHeight="1">
      <c r="A371" s="23">
        <v>365</v>
      </c>
      <c r="B371" s="24">
        <v>3910000</v>
      </c>
      <c r="C371" s="24">
        <f t="shared" si="6"/>
        <v>351900</v>
      </c>
      <c r="D371" s="24">
        <f>ROUNDDOWN(IF(('20년간40%'!D373+$C$426)&gt;$B371,$B371,('20년간40%'!D373+$C$426)),-1)</f>
        <v>329050</v>
      </c>
      <c r="E371" s="24">
        <f>ROUNDDOWN(IF(('20년간40%'!E373+$C$426)&gt;$B371,$B371,('20년간40%'!E373+$C$426)),-1)</f>
        <v>481590</v>
      </c>
      <c r="F371" s="24">
        <f>ROUNDDOWN(IF(('20년간40%'!F373+$C$426)&gt;$B371,$B371,('20년간40%'!F373+$C$426)),-1)</f>
        <v>633750</v>
      </c>
      <c r="G371" s="24">
        <f>ROUNDDOWN(IF(('20년간40%'!G373+$C$426)&gt;$B371,$B371,('20년간40%'!G373+$C$426)),-1)</f>
        <v>785910</v>
      </c>
      <c r="H371" s="24">
        <f>ROUNDDOWN(IF(('20년간40%'!H373+$C$426)&gt;$B371,$B371,('20년간40%'!H373+$C$426)),-1)</f>
        <v>938070</v>
      </c>
      <c r="I371" s="24">
        <f>ROUNDDOWN(IF(('20년간40%'!I373+$C$426)&gt;$B371,$B371,('20년간40%'!I373+$C$426)),-1)</f>
        <v>1090240</v>
      </c>
      <c r="J371" s="24">
        <f>ROUNDDOWN(IF(('20년간40%'!J373+$C$426)&gt;$B371,$B371,('20년간40%'!J373+$C$426)),-1)</f>
        <v>1242400</v>
      </c>
    </row>
    <row r="372" spans="1:10" ht="16.5" customHeight="1">
      <c r="A372" s="23">
        <v>366</v>
      </c>
      <c r="B372" s="24">
        <v>3920000</v>
      </c>
      <c r="C372" s="24">
        <f t="shared" si="6"/>
        <v>352800</v>
      </c>
      <c r="D372" s="24">
        <f>ROUNDDOWN(IF(('20년간40%'!D374+$C$426)&gt;$B372,$B372,('20년간40%'!D374+$C$426)),-1)</f>
        <v>329590</v>
      </c>
      <c r="E372" s="24">
        <f>ROUNDDOWN(IF(('20년간40%'!E374+$C$426)&gt;$B372,$B372,('20년간40%'!E374+$C$426)),-1)</f>
        <v>482380</v>
      </c>
      <c r="F372" s="24">
        <f>ROUNDDOWN(IF(('20년간40%'!F374+$C$426)&gt;$B372,$B372,('20년간40%'!F374+$C$426)),-1)</f>
        <v>634790</v>
      </c>
      <c r="G372" s="24">
        <f>ROUNDDOWN(IF(('20년간40%'!G374+$C$426)&gt;$B372,$B372,('20년간40%'!G374+$C$426)),-1)</f>
        <v>787200</v>
      </c>
      <c r="H372" s="24">
        <f>ROUNDDOWN(IF(('20년간40%'!H374+$C$426)&gt;$B372,$B372,('20년간40%'!H374+$C$426)),-1)</f>
        <v>939620</v>
      </c>
      <c r="I372" s="24">
        <f>ROUNDDOWN(IF(('20년간40%'!I374+$C$426)&gt;$B372,$B372,('20년간40%'!I374+$C$426)),-1)</f>
        <v>1092030</v>
      </c>
      <c r="J372" s="24">
        <f>ROUNDDOWN(IF(('20년간40%'!J374+$C$426)&gt;$B372,$B372,('20년간40%'!J374+$C$426)),-1)</f>
        <v>1244440</v>
      </c>
    </row>
    <row r="373" spans="1:10" ht="16.5" customHeight="1">
      <c r="A373" s="23">
        <v>367</v>
      </c>
      <c r="B373" s="24">
        <v>3930000</v>
      </c>
      <c r="C373" s="24">
        <f t="shared" si="6"/>
        <v>353700</v>
      </c>
      <c r="D373" s="24">
        <f>ROUNDDOWN(IF(('20년간40%'!D375+$C$426)&gt;$B373,$B373,('20년간40%'!D375+$C$426)),-1)</f>
        <v>330130</v>
      </c>
      <c r="E373" s="24">
        <f>ROUNDDOWN(IF(('20년간40%'!E375+$C$426)&gt;$B373,$B373,('20년간40%'!E375+$C$426)),-1)</f>
        <v>483170</v>
      </c>
      <c r="F373" s="24">
        <f>ROUNDDOWN(IF(('20년간40%'!F375+$C$426)&gt;$B373,$B373,('20년간40%'!F375+$C$426)),-1)</f>
        <v>635830</v>
      </c>
      <c r="G373" s="24">
        <f>ROUNDDOWN(IF(('20년간40%'!G375+$C$426)&gt;$B373,$B373,('20년간40%'!G375+$C$426)),-1)</f>
        <v>788490</v>
      </c>
      <c r="H373" s="24">
        <f>ROUNDDOWN(IF(('20년간40%'!H375+$C$426)&gt;$B373,$B373,('20년간40%'!H375+$C$426)),-1)</f>
        <v>941160</v>
      </c>
      <c r="I373" s="24">
        <f>ROUNDDOWN(IF(('20년간40%'!I375+$C$426)&gt;$B373,$B373,('20년간40%'!I375+$C$426)),-1)</f>
        <v>1093820</v>
      </c>
      <c r="J373" s="24">
        <f>ROUNDDOWN(IF(('20년간40%'!J375+$C$426)&gt;$B373,$B373,('20년간40%'!J375+$C$426)),-1)</f>
        <v>1246480</v>
      </c>
    </row>
    <row r="374" spans="1:10" ht="16.5" customHeight="1">
      <c r="A374" s="23">
        <v>368</v>
      </c>
      <c r="B374" s="24">
        <v>3940000</v>
      </c>
      <c r="C374" s="24">
        <f t="shared" si="6"/>
        <v>354600</v>
      </c>
      <c r="D374" s="24">
        <f>ROUNDDOWN(IF(('20년간40%'!D376+$C$426)&gt;$B374,$B374,('20년간40%'!D376+$C$426)),-1)</f>
        <v>330670</v>
      </c>
      <c r="E374" s="24">
        <f>ROUNDDOWN(IF(('20년간40%'!E376+$C$426)&gt;$B374,$B374,('20년간40%'!E376+$C$426)),-1)</f>
        <v>483960</v>
      </c>
      <c r="F374" s="24">
        <f>ROUNDDOWN(IF(('20년간40%'!F376+$C$426)&gt;$B374,$B374,('20년간40%'!F376+$C$426)),-1)</f>
        <v>636870</v>
      </c>
      <c r="G374" s="24">
        <f>ROUNDDOWN(IF(('20년간40%'!G376+$C$426)&gt;$B374,$B374,('20년간40%'!G376+$C$426)),-1)</f>
        <v>789790</v>
      </c>
      <c r="H374" s="24">
        <f>ROUNDDOWN(IF(('20년간40%'!H376+$C$426)&gt;$B374,$B374,('20년간40%'!H376+$C$426)),-1)</f>
        <v>942700</v>
      </c>
      <c r="I374" s="24">
        <f>ROUNDDOWN(IF(('20년간40%'!I376+$C$426)&gt;$B374,$B374,('20년간40%'!I376+$C$426)),-1)</f>
        <v>1095610</v>
      </c>
      <c r="J374" s="24">
        <f>ROUNDDOWN(IF(('20년간40%'!J376+$C$426)&gt;$B374,$B374,('20년간40%'!J376+$C$426)),-1)</f>
        <v>1248520</v>
      </c>
    </row>
    <row r="375" spans="1:10" ht="16.5" customHeight="1">
      <c r="A375" s="23">
        <v>369</v>
      </c>
      <c r="B375" s="24">
        <v>3950000</v>
      </c>
      <c r="C375" s="24">
        <f t="shared" si="6"/>
        <v>355500</v>
      </c>
      <c r="D375" s="24">
        <f>ROUNDDOWN(IF(('20년간40%'!D377+$C$426)&gt;$B375,$B375,('20년간40%'!D377+$C$426)),-1)</f>
        <v>331210</v>
      </c>
      <c r="E375" s="24">
        <f>ROUNDDOWN(IF(('20년간40%'!E377+$C$426)&gt;$B375,$B375,('20년간40%'!E377+$C$426)),-1)</f>
        <v>484750</v>
      </c>
      <c r="F375" s="24">
        <f>ROUNDDOWN(IF(('20년간40%'!F377+$C$426)&gt;$B375,$B375,('20년간40%'!F377+$C$426)),-1)</f>
        <v>637920</v>
      </c>
      <c r="G375" s="24">
        <f>ROUNDDOWN(IF(('20년간40%'!G377+$C$426)&gt;$B375,$B375,('20년간40%'!G377+$C$426)),-1)</f>
        <v>791080</v>
      </c>
      <c r="H375" s="24">
        <f>ROUNDDOWN(IF(('20년간40%'!H377+$C$426)&gt;$B375,$B375,('20년간40%'!H377+$C$426)),-1)</f>
        <v>944240</v>
      </c>
      <c r="I375" s="24">
        <f>ROUNDDOWN(IF(('20년간40%'!I377+$C$426)&gt;$B375,$B375,('20년간40%'!I377+$C$426)),-1)</f>
        <v>1097400</v>
      </c>
      <c r="J375" s="24">
        <f>ROUNDDOWN(IF(('20년간40%'!J377+$C$426)&gt;$B375,$B375,('20년간40%'!J377+$C$426)),-1)</f>
        <v>1250560</v>
      </c>
    </row>
    <row r="376" spans="1:10" ht="16.5" customHeight="1">
      <c r="A376" s="23">
        <v>370</v>
      </c>
      <c r="B376" s="24">
        <v>3960000</v>
      </c>
      <c r="C376" s="24">
        <f t="shared" si="6"/>
        <v>356400</v>
      </c>
      <c r="D376" s="24">
        <f>ROUNDDOWN(IF(('20년간40%'!D378+$C$426)&gt;$B376,$B376,('20년간40%'!D378+$C$426)),-1)</f>
        <v>331750</v>
      </c>
      <c r="E376" s="24">
        <f>ROUNDDOWN(IF(('20년간40%'!E378+$C$426)&gt;$B376,$B376,('20년간40%'!E378+$C$426)),-1)</f>
        <v>485540</v>
      </c>
      <c r="F376" s="24">
        <f>ROUNDDOWN(IF(('20년간40%'!F378+$C$426)&gt;$B376,$B376,('20년간40%'!F378+$C$426)),-1)</f>
        <v>638960</v>
      </c>
      <c r="G376" s="24">
        <f>ROUNDDOWN(IF(('20년간40%'!G378+$C$426)&gt;$B376,$B376,('20년간40%'!G378+$C$426)),-1)</f>
        <v>792370</v>
      </c>
      <c r="H376" s="24">
        <f>ROUNDDOWN(IF(('20년간40%'!H378+$C$426)&gt;$B376,$B376,('20년간40%'!H378+$C$426)),-1)</f>
        <v>945780</v>
      </c>
      <c r="I376" s="24">
        <f>ROUNDDOWN(IF(('20년간40%'!I378+$C$426)&gt;$B376,$B376,('20년간40%'!I378+$C$426)),-1)</f>
        <v>1099190</v>
      </c>
      <c r="J376" s="24">
        <f>ROUNDDOWN(IF(('20년간40%'!J378+$C$426)&gt;$B376,$B376,('20년간40%'!J378+$C$426)),-1)</f>
        <v>1252600</v>
      </c>
    </row>
    <row r="377" spans="1:10" ht="16.5" customHeight="1">
      <c r="A377" s="23">
        <v>371</v>
      </c>
      <c r="B377" s="24">
        <v>3970000</v>
      </c>
      <c r="C377" s="24">
        <f t="shared" si="6"/>
        <v>357300</v>
      </c>
      <c r="D377" s="24">
        <f>ROUNDDOWN(IF(('20년간40%'!D379+$C$426)&gt;$B377,$B377,('20년간40%'!D379+$C$426)),-1)</f>
        <v>332290</v>
      </c>
      <c r="E377" s="24">
        <f>ROUNDDOWN(IF(('20년간40%'!E379+$C$426)&gt;$B377,$B377,('20년간40%'!E379+$C$426)),-1)</f>
        <v>486340</v>
      </c>
      <c r="F377" s="24">
        <f>ROUNDDOWN(IF(('20년간40%'!F379+$C$426)&gt;$B377,$B377,('20년간40%'!F379+$C$426)),-1)</f>
        <v>640000</v>
      </c>
      <c r="G377" s="24">
        <f>ROUNDDOWN(IF(('20년간40%'!G379+$C$426)&gt;$B377,$B377,('20년간40%'!G379+$C$426)),-1)</f>
        <v>793660</v>
      </c>
      <c r="H377" s="24">
        <f>ROUNDDOWN(IF(('20년간40%'!H379+$C$426)&gt;$B377,$B377,('20년간40%'!H379+$C$426)),-1)</f>
        <v>947320</v>
      </c>
      <c r="I377" s="24">
        <f>ROUNDDOWN(IF(('20년간40%'!I379+$C$426)&gt;$B377,$B377,('20년간40%'!I379+$C$426)),-1)</f>
        <v>1100980</v>
      </c>
      <c r="J377" s="24">
        <f>ROUNDDOWN(IF(('20년간40%'!J379+$C$426)&gt;$B377,$B377,('20년간40%'!J379+$C$426)),-1)</f>
        <v>1254650</v>
      </c>
    </row>
    <row r="378" spans="1:10" ht="16.5" customHeight="1">
      <c r="A378" s="23">
        <v>372</v>
      </c>
      <c r="B378" s="26">
        <v>3980000</v>
      </c>
      <c r="C378" s="24">
        <f>B378*0.09</f>
        <v>358200</v>
      </c>
      <c r="D378" s="24">
        <f>ROUNDDOWN(IF(('20년간40%'!D380+$C$426)&gt;$B378,$B378,('20년간40%'!D380+$C$426)),-1)</f>
        <v>332830</v>
      </c>
      <c r="E378" s="24">
        <f>ROUNDDOWN(IF(('20년간40%'!E380+$C$426)&gt;$B378,$B378,('20년간40%'!E380+$C$426)),-1)</f>
        <v>487130</v>
      </c>
      <c r="F378" s="24">
        <f>ROUNDDOWN(IF(('20년간40%'!F380+$C$426)&gt;$B378,$B378,('20년간40%'!F380+$C$426)),-1)</f>
        <v>641040</v>
      </c>
      <c r="G378" s="24">
        <f>ROUNDDOWN(IF(('20년간40%'!G380+$C$426)&gt;$B378,$B378,('20년간40%'!G380+$C$426)),-1)</f>
        <v>794950</v>
      </c>
      <c r="H378" s="24">
        <f>ROUNDDOWN(IF(('20년간40%'!H380+$C$426)&gt;$B378,$B378,('20년간40%'!H380+$C$426)),-1)</f>
        <v>948860</v>
      </c>
      <c r="I378" s="24">
        <f>ROUNDDOWN(IF(('20년간40%'!I380+$C$426)&gt;$B378,$B378,('20년간40%'!I380+$C$426)),-1)</f>
        <v>1102780</v>
      </c>
      <c r="J378" s="24">
        <f>ROUNDDOWN(IF(('20년간40%'!J380+$C$426)&gt;$B378,$B378,('20년간40%'!J380+$C$426)),-1)</f>
        <v>1256690</v>
      </c>
    </row>
    <row r="379" spans="1:10" ht="16.5" customHeight="1">
      <c r="A379" s="23">
        <v>373</v>
      </c>
      <c r="B379" s="24">
        <v>3990000</v>
      </c>
      <c r="C379" s="24">
        <f t="shared" ref="C379:C389" si="7">B379*0.09</f>
        <v>359100</v>
      </c>
      <c r="D379" s="24">
        <f>ROUNDDOWN(IF(('20년간40%'!D381+$C$426)&gt;$B379,$B379,('20년간40%'!D381+$C$426)),-1)</f>
        <v>333370</v>
      </c>
      <c r="E379" s="24">
        <f>ROUNDDOWN(IF(('20년간40%'!E381+$C$426)&gt;$B379,$B379,('20년간40%'!E381+$C$426)),-1)</f>
        <v>487920</v>
      </c>
      <c r="F379" s="24">
        <f>ROUNDDOWN(IF(('20년간40%'!F381+$C$426)&gt;$B379,$B379,('20년간40%'!F381+$C$426)),-1)</f>
        <v>642080</v>
      </c>
      <c r="G379" s="24">
        <f>ROUNDDOWN(IF(('20년간40%'!G381+$C$426)&gt;$B379,$B379,('20년간40%'!G381+$C$426)),-1)</f>
        <v>796240</v>
      </c>
      <c r="H379" s="24">
        <f>ROUNDDOWN(IF(('20년간40%'!H381+$C$426)&gt;$B379,$B379,('20년간40%'!H381+$C$426)),-1)</f>
        <v>950400</v>
      </c>
      <c r="I379" s="24">
        <f>ROUNDDOWN(IF(('20년간40%'!I381+$C$426)&gt;$B379,$B379,('20년간40%'!I381+$C$426)),-1)</f>
        <v>1104570</v>
      </c>
      <c r="J379" s="24">
        <f>ROUNDDOWN(IF(('20년간40%'!J381+$C$426)&gt;$B379,$B379,('20년간40%'!J381+$C$426)),-1)</f>
        <v>1258730</v>
      </c>
    </row>
    <row r="380" spans="1:10" ht="16.5" customHeight="1">
      <c r="A380" s="23">
        <v>374</v>
      </c>
      <c r="B380" s="26">
        <v>4000000</v>
      </c>
      <c r="C380" s="24">
        <f t="shared" si="7"/>
        <v>360000</v>
      </c>
      <c r="D380" s="24">
        <f>ROUNDDOWN(IF(('20년간40%'!D382+$C$426)&gt;$B380,$B380,('20년간40%'!D382+$C$426)),-1)</f>
        <v>333910</v>
      </c>
      <c r="E380" s="24">
        <f>ROUNDDOWN(IF(('20년간40%'!E382+$C$426)&gt;$B380,$B380,('20년간40%'!E382+$C$426)),-1)</f>
        <v>488710</v>
      </c>
      <c r="F380" s="24">
        <f>ROUNDDOWN(IF(('20년간40%'!F382+$C$426)&gt;$B380,$B380,('20년간40%'!F382+$C$426)),-1)</f>
        <v>643120</v>
      </c>
      <c r="G380" s="24">
        <f>ROUNDDOWN(IF(('20년간40%'!G382+$C$426)&gt;$B380,$B380,('20년간40%'!G382+$C$426)),-1)</f>
        <v>797530</v>
      </c>
      <c r="H380" s="24">
        <f>ROUNDDOWN(IF(('20년간40%'!H382+$C$426)&gt;$B380,$B380,('20년간40%'!H382+$C$426)),-1)</f>
        <v>951950</v>
      </c>
      <c r="I380" s="24">
        <f>ROUNDDOWN(IF(('20년간40%'!I382+$C$426)&gt;$B380,$B380,('20년간40%'!I382+$C$426)),-1)</f>
        <v>1106360</v>
      </c>
      <c r="J380" s="24">
        <f>ROUNDDOWN(IF(('20년간40%'!J382+$C$426)&gt;$B380,$B380,('20년간40%'!J382+$C$426)),-1)</f>
        <v>1260770</v>
      </c>
    </row>
    <row r="381" spans="1:10" ht="16.5" customHeight="1">
      <c r="A381" s="23">
        <v>375</v>
      </c>
      <c r="B381" s="24">
        <v>4010000</v>
      </c>
      <c r="C381" s="24">
        <f t="shared" si="7"/>
        <v>360900</v>
      </c>
      <c r="D381" s="24">
        <f>ROUNDDOWN(IF(('20년간40%'!D383+$C$426)&gt;$B381,$B381,('20년간40%'!D383+$C$426)),-1)</f>
        <v>334450</v>
      </c>
      <c r="E381" s="24">
        <f>ROUNDDOWN(IF(('20년간40%'!E383+$C$426)&gt;$B381,$B381,('20년간40%'!E383+$C$426)),-1)</f>
        <v>489500</v>
      </c>
      <c r="F381" s="24">
        <f>ROUNDDOWN(IF(('20년간40%'!F383+$C$426)&gt;$B381,$B381,('20년간40%'!F383+$C$426)),-1)</f>
        <v>644160</v>
      </c>
      <c r="G381" s="24">
        <f>ROUNDDOWN(IF(('20년간40%'!G383+$C$426)&gt;$B381,$B381,('20년간40%'!G383+$C$426)),-1)</f>
        <v>798820</v>
      </c>
      <c r="H381" s="24">
        <f>ROUNDDOWN(IF(('20년간40%'!H383+$C$426)&gt;$B381,$B381,('20년간40%'!H383+$C$426)),-1)</f>
        <v>953490</v>
      </c>
      <c r="I381" s="24">
        <f>ROUNDDOWN(IF(('20년간40%'!I383+$C$426)&gt;$B381,$B381,('20년간40%'!I383+$C$426)),-1)</f>
        <v>1108150</v>
      </c>
      <c r="J381" s="24">
        <f>ROUNDDOWN(IF(('20년간40%'!J383+$C$426)&gt;$B381,$B381,('20년간40%'!J383+$C$426)),-1)</f>
        <v>1262810</v>
      </c>
    </row>
    <row r="382" spans="1:10" ht="16.5" customHeight="1">
      <c r="A382" s="23">
        <v>376</v>
      </c>
      <c r="B382" s="26">
        <v>4020000</v>
      </c>
      <c r="C382" s="24">
        <f t="shared" si="7"/>
        <v>361800</v>
      </c>
      <c r="D382" s="24">
        <f>ROUNDDOWN(IF(('20년간40%'!D384+$C$426)&gt;$B382,$B382,('20년간40%'!D384+$C$426)),-1)</f>
        <v>334990</v>
      </c>
      <c r="E382" s="24">
        <f>ROUNDDOWN(IF(('20년간40%'!E384+$C$426)&gt;$B382,$B382,('20년간40%'!E384+$C$426)),-1)</f>
        <v>490290</v>
      </c>
      <c r="F382" s="24">
        <f>ROUNDDOWN(IF(('20년간40%'!F384+$C$426)&gt;$B382,$B382,('20년간40%'!F384+$C$426)),-1)</f>
        <v>645200</v>
      </c>
      <c r="G382" s="24">
        <f>ROUNDDOWN(IF(('20년간40%'!G384+$C$426)&gt;$B382,$B382,('20년간40%'!G384+$C$426)),-1)</f>
        <v>800120</v>
      </c>
      <c r="H382" s="24">
        <f>ROUNDDOWN(IF(('20년간40%'!H384+$C$426)&gt;$B382,$B382,('20년간40%'!H384+$C$426)),-1)</f>
        <v>955030</v>
      </c>
      <c r="I382" s="24">
        <f>ROUNDDOWN(IF(('20년간40%'!I384+$C$426)&gt;$B382,$B382,('20년간40%'!I384+$C$426)),-1)</f>
        <v>1109940</v>
      </c>
      <c r="J382" s="24">
        <f>ROUNDDOWN(IF(('20년간40%'!J384+$C$426)&gt;$B382,$B382,('20년간40%'!J384+$C$426)),-1)</f>
        <v>1264850</v>
      </c>
    </row>
    <row r="383" spans="1:10" ht="16.5" customHeight="1">
      <c r="A383" s="23">
        <v>377</v>
      </c>
      <c r="B383" s="24">
        <v>4030000</v>
      </c>
      <c r="C383" s="24">
        <f t="shared" si="7"/>
        <v>362700</v>
      </c>
      <c r="D383" s="24">
        <f>ROUNDDOWN(IF(('20년간40%'!D385+$C$426)&gt;$B383,$B383,('20년간40%'!D385+$C$426)),-1)</f>
        <v>335530</v>
      </c>
      <c r="E383" s="24">
        <f>ROUNDDOWN(IF(('20년간40%'!E385+$C$426)&gt;$B383,$B383,('20년간40%'!E385+$C$426)),-1)</f>
        <v>491080</v>
      </c>
      <c r="F383" s="24">
        <f>ROUNDDOWN(IF(('20년간40%'!F385+$C$426)&gt;$B383,$B383,('20년간40%'!F385+$C$426)),-1)</f>
        <v>646250</v>
      </c>
      <c r="G383" s="24">
        <f>ROUNDDOWN(IF(('20년간40%'!G385+$C$426)&gt;$B383,$B383,('20년간40%'!G385+$C$426)),-1)</f>
        <v>801410</v>
      </c>
      <c r="H383" s="24">
        <f>ROUNDDOWN(IF(('20년간40%'!H385+$C$426)&gt;$B383,$B383,('20년간40%'!H385+$C$426)),-1)</f>
        <v>956570</v>
      </c>
      <c r="I383" s="24">
        <f>ROUNDDOWN(IF(('20년간40%'!I385+$C$426)&gt;$B383,$B383,('20년간40%'!I385+$C$426)),-1)</f>
        <v>1111730</v>
      </c>
      <c r="J383" s="24">
        <f>ROUNDDOWN(IF(('20년간40%'!J385+$C$426)&gt;$B383,$B383,('20년간40%'!J385+$C$426)),-1)</f>
        <v>1266890</v>
      </c>
    </row>
    <row r="384" spans="1:10" ht="16.5" customHeight="1">
      <c r="A384" s="23">
        <v>378</v>
      </c>
      <c r="B384" s="26">
        <v>4040000</v>
      </c>
      <c r="C384" s="24">
        <f t="shared" si="7"/>
        <v>363600</v>
      </c>
      <c r="D384" s="24">
        <f>ROUNDDOWN(IF(('20년간40%'!D386+$C$426)&gt;$B384,$B384,('20년간40%'!D386+$C$426)),-1)</f>
        <v>336070</v>
      </c>
      <c r="E384" s="24">
        <f>ROUNDDOWN(IF(('20년간40%'!E386+$C$426)&gt;$B384,$B384,('20년간40%'!E386+$C$426)),-1)</f>
        <v>491870</v>
      </c>
      <c r="F384" s="24">
        <f>ROUNDDOWN(IF(('20년간40%'!F386+$C$426)&gt;$B384,$B384,('20년간40%'!F386+$C$426)),-1)</f>
        <v>647290</v>
      </c>
      <c r="G384" s="24">
        <f>ROUNDDOWN(IF(('20년간40%'!G386+$C$426)&gt;$B384,$B384,('20년간40%'!G386+$C$426)),-1)</f>
        <v>802700</v>
      </c>
      <c r="H384" s="24">
        <f>ROUNDDOWN(IF(('20년간40%'!H386+$C$426)&gt;$B384,$B384,('20년간40%'!H386+$C$426)),-1)</f>
        <v>958110</v>
      </c>
      <c r="I384" s="24">
        <f>ROUNDDOWN(IF(('20년간40%'!I386+$C$426)&gt;$B384,$B384,('20년간40%'!I386+$C$426)),-1)</f>
        <v>1113520</v>
      </c>
      <c r="J384" s="24">
        <f>ROUNDDOWN(IF(('20년간40%'!J386+$C$426)&gt;$B384,$B384,('20년간40%'!J386+$C$426)),-1)</f>
        <v>1268930</v>
      </c>
    </row>
    <row r="385" spans="1:10" ht="16.5" customHeight="1">
      <c r="A385" s="23">
        <v>379</v>
      </c>
      <c r="B385" s="24">
        <v>4050000</v>
      </c>
      <c r="C385" s="24">
        <f t="shared" si="7"/>
        <v>364500</v>
      </c>
      <c r="D385" s="24">
        <f>ROUNDDOWN(IF(('20년간40%'!D387+$C$426)&gt;$B385,$B385,('20년간40%'!D387+$C$426)),-1)</f>
        <v>336610</v>
      </c>
      <c r="E385" s="24">
        <f>ROUNDDOWN(IF(('20년간40%'!E387+$C$426)&gt;$B385,$B385,('20년간40%'!E387+$C$426)),-1)</f>
        <v>492670</v>
      </c>
      <c r="F385" s="24">
        <f>ROUNDDOWN(IF(('20년간40%'!F387+$C$426)&gt;$B385,$B385,('20년간40%'!F387+$C$426)),-1)</f>
        <v>648330</v>
      </c>
      <c r="G385" s="24">
        <f>ROUNDDOWN(IF(('20년간40%'!G387+$C$426)&gt;$B385,$B385,('20년간40%'!G387+$C$426)),-1)</f>
        <v>803990</v>
      </c>
      <c r="H385" s="24">
        <f>ROUNDDOWN(IF(('20년간40%'!H387+$C$426)&gt;$B385,$B385,('20년간40%'!H387+$C$426)),-1)</f>
        <v>959650</v>
      </c>
      <c r="I385" s="24">
        <f>ROUNDDOWN(IF(('20년간40%'!I387+$C$426)&gt;$B385,$B385,('20년간40%'!I387+$C$426)),-1)</f>
        <v>1115310</v>
      </c>
      <c r="J385" s="24">
        <f>ROUNDDOWN(IF(('20년간40%'!J387+$C$426)&gt;$B385,$B385,('20년간40%'!J387+$C$426)),-1)</f>
        <v>1270980</v>
      </c>
    </row>
    <row r="386" spans="1:10" ht="16.5" customHeight="1">
      <c r="A386" s="23">
        <v>380</v>
      </c>
      <c r="B386" s="26">
        <v>4060000</v>
      </c>
      <c r="C386" s="24">
        <f t="shared" si="7"/>
        <v>365400</v>
      </c>
      <c r="D386" s="24">
        <f>ROUNDDOWN(IF(('20년간40%'!D388+$C$426)&gt;$B386,$B386,('20년간40%'!D388+$C$426)),-1)</f>
        <v>337150</v>
      </c>
      <c r="E386" s="24">
        <f>ROUNDDOWN(IF(('20년간40%'!E388+$C$426)&gt;$B386,$B386,('20년간40%'!E388+$C$426)),-1)</f>
        <v>493460</v>
      </c>
      <c r="F386" s="24">
        <f>ROUNDDOWN(IF(('20년간40%'!F388+$C$426)&gt;$B386,$B386,('20년간40%'!F388+$C$426)),-1)</f>
        <v>649370</v>
      </c>
      <c r="G386" s="24">
        <f>ROUNDDOWN(IF(('20년간40%'!G388+$C$426)&gt;$B386,$B386,('20년간40%'!G388+$C$426)),-1)</f>
        <v>805280</v>
      </c>
      <c r="H386" s="24">
        <f>ROUNDDOWN(IF(('20년간40%'!H388+$C$426)&gt;$B386,$B386,('20년간40%'!H388+$C$426)),-1)</f>
        <v>961190</v>
      </c>
      <c r="I386" s="24">
        <f>ROUNDDOWN(IF(('20년간40%'!I388+$C$426)&gt;$B386,$B386,('20년간40%'!I388+$C$426)),-1)</f>
        <v>1117110</v>
      </c>
      <c r="J386" s="24">
        <f>ROUNDDOWN(IF(('20년간40%'!J388+$C$426)&gt;$B386,$B386,('20년간40%'!J388+$C$426)),-1)</f>
        <v>1273020</v>
      </c>
    </row>
    <row r="387" spans="1:10" ht="16.5" customHeight="1">
      <c r="A387" s="23">
        <v>381</v>
      </c>
      <c r="B387" s="24">
        <v>4070000</v>
      </c>
      <c r="C387" s="24">
        <f t="shared" si="7"/>
        <v>366300</v>
      </c>
      <c r="D387" s="24">
        <f>ROUNDDOWN(IF(('20년간40%'!D389+$C$426)&gt;$B387,$B387,('20년간40%'!D389+$C$426)),-1)</f>
        <v>337700</v>
      </c>
      <c r="E387" s="24">
        <f>ROUNDDOWN(IF(('20년간40%'!E389+$C$426)&gt;$B387,$B387,('20년간40%'!E389+$C$426)),-1)</f>
        <v>494250</v>
      </c>
      <c r="F387" s="24">
        <f>ROUNDDOWN(IF(('20년간40%'!F389+$C$426)&gt;$B387,$B387,('20년간40%'!F389+$C$426)),-1)</f>
        <v>650410</v>
      </c>
      <c r="G387" s="24">
        <f>ROUNDDOWN(IF(('20년간40%'!G389+$C$426)&gt;$B387,$B387,('20년간40%'!G389+$C$426)),-1)</f>
        <v>806570</v>
      </c>
      <c r="H387" s="24">
        <f>ROUNDDOWN(IF(('20년간40%'!H389+$C$426)&gt;$B387,$B387,('20년간40%'!H389+$C$426)),-1)</f>
        <v>962730</v>
      </c>
      <c r="I387" s="24">
        <f>ROUNDDOWN(IF(('20년간40%'!I389+$C$426)&gt;$B387,$B387,('20년간40%'!I389+$C$426)),-1)</f>
        <v>1118900</v>
      </c>
      <c r="J387" s="24">
        <f>ROUNDDOWN(IF(('20년간40%'!J389+$C$426)&gt;$B387,$B387,('20년간40%'!J389+$C$426)),-1)</f>
        <v>1275060</v>
      </c>
    </row>
    <row r="388" spans="1:10" ht="16.5" customHeight="1">
      <c r="A388" s="23">
        <v>382</v>
      </c>
      <c r="B388" s="26">
        <v>4080000</v>
      </c>
      <c r="C388" s="24">
        <f t="shared" si="7"/>
        <v>367200</v>
      </c>
      <c r="D388" s="24">
        <f>ROUNDDOWN(IF(('20년간40%'!D390+$C$426)&gt;$B388,$B388,('20년간40%'!D390+$C$426)),-1)</f>
        <v>338240</v>
      </c>
      <c r="E388" s="24">
        <f>ROUNDDOWN(IF(('20년간40%'!E390+$C$426)&gt;$B388,$B388,('20년간40%'!E390+$C$426)),-1)</f>
        <v>495040</v>
      </c>
      <c r="F388" s="24">
        <f>ROUNDDOWN(IF(('20년간40%'!F390+$C$426)&gt;$B388,$B388,('20년간40%'!F390+$C$426)),-1)</f>
        <v>651450</v>
      </c>
      <c r="G388" s="24">
        <f>ROUNDDOWN(IF(('20년간40%'!G390+$C$426)&gt;$B388,$B388,('20년간40%'!G390+$C$426)),-1)</f>
        <v>807860</v>
      </c>
      <c r="H388" s="24">
        <f>ROUNDDOWN(IF(('20년간40%'!H390+$C$426)&gt;$B388,$B388,('20년간40%'!H390+$C$426)),-1)</f>
        <v>964280</v>
      </c>
      <c r="I388" s="24">
        <f>ROUNDDOWN(IF(('20년간40%'!I390+$C$426)&gt;$B388,$B388,('20년간40%'!I390+$C$426)),-1)</f>
        <v>1120690</v>
      </c>
      <c r="J388" s="24">
        <f>ROUNDDOWN(IF(('20년간40%'!J390+$C$426)&gt;$B388,$B388,('20년간40%'!J390+$C$426)),-1)</f>
        <v>1277100</v>
      </c>
    </row>
    <row r="389" spans="1:10" ht="18" customHeight="1">
      <c r="A389" s="23">
        <v>383</v>
      </c>
      <c r="B389" s="26">
        <v>4090000</v>
      </c>
      <c r="C389" s="24">
        <f t="shared" si="7"/>
        <v>368100</v>
      </c>
      <c r="D389" s="24">
        <f>ROUNDDOWN(IF(('20년간40%'!D391+$C$426)&gt;$B389,$B389,('20년간40%'!D391+$C$426)),-1)</f>
        <v>338780</v>
      </c>
      <c r="E389" s="24">
        <f>ROUNDDOWN(IF(('20년간40%'!E391+$C$426)&gt;$B389,$B389,('20년간40%'!E391+$C$426)),-1)</f>
        <v>495830</v>
      </c>
      <c r="F389" s="24">
        <f>ROUNDDOWN(IF(('20년간40%'!F391+$C$426)&gt;$B389,$B389,('20년간40%'!F391+$C$426)),-1)</f>
        <v>652490</v>
      </c>
      <c r="G389" s="24">
        <f>ROUNDDOWN(IF(('20년간40%'!G391+$C$426)&gt;$B389,$B389,('20년간40%'!G391+$C$426)),-1)</f>
        <v>809150</v>
      </c>
      <c r="H389" s="24">
        <f>ROUNDDOWN(IF(('20년간40%'!H391+$C$426)&gt;$B389,$B389,('20년간40%'!H391+$C$426)),-1)</f>
        <v>965820</v>
      </c>
      <c r="I389" s="24">
        <f>ROUNDDOWN(IF(('20년간40%'!I391+$C$426)&gt;$B389,$B389,('20년간40%'!I391+$C$426)),-1)</f>
        <v>1122480</v>
      </c>
      <c r="J389" s="24">
        <f>ROUNDDOWN(IF(('20년간40%'!J391+$C$426)&gt;$B389,$B389,('20년간40%'!J391+$C$426)),-1)</f>
        <v>1279140</v>
      </c>
    </row>
    <row r="390" spans="1:10" ht="18" customHeight="1">
      <c r="A390" s="23">
        <v>384</v>
      </c>
      <c r="B390" s="26">
        <v>4100000</v>
      </c>
      <c r="C390" s="24">
        <f t="shared" ref="C390:C415" si="8">B390*0.09</f>
        <v>369000</v>
      </c>
      <c r="D390" s="24">
        <f>ROUNDDOWN(IF(('20년간40%'!D392+$C$426)&gt;$B390,$B390,('20년간40%'!D392+$C$426)),-1)</f>
        <v>339320</v>
      </c>
      <c r="E390" s="24">
        <f>ROUNDDOWN(IF(('20년간40%'!E392+$C$426)&gt;$B390,$B390,('20년간40%'!E392+$C$426)),-1)</f>
        <v>496620</v>
      </c>
      <c r="F390" s="24">
        <f>ROUNDDOWN(IF(('20년간40%'!F392+$C$426)&gt;$B390,$B390,('20년간40%'!F392+$C$426)),-1)</f>
        <v>653530</v>
      </c>
      <c r="G390" s="24">
        <f>ROUNDDOWN(IF(('20년간40%'!G392+$C$426)&gt;$B390,$B390,('20년간40%'!G392+$C$426)),-1)</f>
        <v>810450</v>
      </c>
      <c r="H390" s="24">
        <f>ROUNDDOWN(IF(('20년간40%'!H392+$C$426)&gt;$B390,$B390,('20년간40%'!H392+$C$426)),-1)</f>
        <v>967360</v>
      </c>
      <c r="I390" s="24">
        <f>ROUNDDOWN(IF(('20년간40%'!I392+$C$426)&gt;$B390,$B390,('20년간40%'!I392+$C$426)),-1)</f>
        <v>1124270</v>
      </c>
      <c r="J390" s="24">
        <f>ROUNDDOWN(IF(('20년간40%'!J392+$C$426)&gt;$B390,$B390,('20년간40%'!J392+$C$426)),-1)</f>
        <v>1281180</v>
      </c>
    </row>
    <row r="391" spans="1:10" ht="18" customHeight="1">
      <c r="A391" s="23">
        <v>385</v>
      </c>
      <c r="B391" s="26">
        <v>4110000</v>
      </c>
      <c r="C391" s="24">
        <f t="shared" si="8"/>
        <v>369900</v>
      </c>
      <c r="D391" s="24">
        <f>ROUNDDOWN(IF(('20년간40%'!D393+$C$426)&gt;$B391,$B391,('20년간40%'!D393+$C$426)),-1)</f>
        <v>339860</v>
      </c>
      <c r="E391" s="24">
        <f>ROUNDDOWN(IF(('20년간40%'!E393+$C$426)&gt;$B391,$B391,('20년간40%'!E393+$C$426)),-1)</f>
        <v>497410</v>
      </c>
      <c r="F391" s="24">
        <f>ROUNDDOWN(IF(('20년간40%'!F393+$C$426)&gt;$B391,$B391,('20년간40%'!F393+$C$426)),-1)</f>
        <v>654580</v>
      </c>
      <c r="G391" s="24">
        <f>ROUNDDOWN(IF(('20년간40%'!G393+$C$426)&gt;$B391,$B391,('20년간40%'!G393+$C$426)),-1)</f>
        <v>811740</v>
      </c>
      <c r="H391" s="24">
        <f>ROUNDDOWN(IF(('20년간40%'!H393+$C$426)&gt;$B391,$B391,('20년간40%'!H393+$C$426)),-1)</f>
        <v>968900</v>
      </c>
      <c r="I391" s="24">
        <f>ROUNDDOWN(IF(('20년간40%'!I393+$C$426)&gt;$B391,$B391,('20년간40%'!I393+$C$426)),-1)</f>
        <v>1126060</v>
      </c>
      <c r="J391" s="24">
        <f>ROUNDDOWN(IF(('20년간40%'!J393+$C$426)&gt;$B391,$B391,('20년간40%'!J393+$C$426)),-1)</f>
        <v>1283220</v>
      </c>
    </row>
    <row r="392" spans="1:10" ht="18" customHeight="1">
      <c r="A392" s="23">
        <v>386</v>
      </c>
      <c r="B392" s="26">
        <v>4120000</v>
      </c>
      <c r="C392" s="24">
        <f t="shared" si="8"/>
        <v>370800</v>
      </c>
      <c r="D392" s="24">
        <f>ROUNDDOWN(IF(('20년간40%'!D394+$C$426)&gt;$B392,$B392,('20년간40%'!D394+$C$426)),-1)</f>
        <v>340400</v>
      </c>
      <c r="E392" s="24">
        <f>ROUNDDOWN(IF(('20년간40%'!E394+$C$426)&gt;$B392,$B392,('20년간40%'!E394+$C$426)),-1)</f>
        <v>498200</v>
      </c>
      <c r="F392" s="24">
        <f>ROUNDDOWN(IF(('20년간40%'!F394+$C$426)&gt;$B392,$B392,('20년간40%'!F394+$C$426)),-1)</f>
        <v>655620</v>
      </c>
      <c r="G392" s="24">
        <f>ROUNDDOWN(IF(('20년간40%'!G394+$C$426)&gt;$B392,$B392,('20년간40%'!G394+$C$426)),-1)</f>
        <v>813030</v>
      </c>
      <c r="H392" s="24">
        <f>ROUNDDOWN(IF(('20년간40%'!H394+$C$426)&gt;$B392,$B392,('20년간40%'!H394+$C$426)),-1)</f>
        <v>970440</v>
      </c>
      <c r="I392" s="24">
        <f>ROUNDDOWN(IF(('20년간40%'!I394+$C$426)&gt;$B392,$B392,('20년간40%'!I394+$C$426)),-1)</f>
        <v>1127850</v>
      </c>
      <c r="J392" s="24">
        <f>ROUNDDOWN(IF(('20년간40%'!J394+$C$426)&gt;$B392,$B392,('20년간40%'!J394+$C$426)),-1)</f>
        <v>1285260</v>
      </c>
    </row>
    <row r="393" spans="1:10" ht="18" customHeight="1">
      <c r="A393" s="23">
        <v>387</v>
      </c>
      <c r="B393" s="26">
        <v>4130000</v>
      </c>
      <c r="C393" s="24">
        <f t="shared" si="8"/>
        <v>371700</v>
      </c>
      <c r="D393" s="24">
        <f>ROUNDDOWN(IF(('20년간40%'!D395+$C$426)&gt;$B393,$B393,('20년간40%'!D395+$C$426)),-1)</f>
        <v>340940</v>
      </c>
      <c r="E393" s="24">
        <f>ROUNDDOWN(IF(('20년간40%'!E395+$C$426)&gt;$B393,$B393,('20년간40%'!E395+$C$426)),-1)</f>
        <v>499000</v>
      </c>
      <c r="F393" s="24">
        <f>ROUNDDOWN(IF(('20년간40%'!F395+$C$426)&gt;$B393,$B393,('20년간40%'!F395+$C$426)),-1)</f>
        <v>656660</v>
      </c>
      <c r="G393" s="24">
        <f>ROUNDDOWN(IF(('20년간40%'!G395+$C$426)&gt;$B393,$B393,('20년간40%'!G395+$C$426)),-1)</f>
        <v>814320</v>
      </c>
      <c r="H393" s="24">
        <f>ROUNDDOWN(IF(('20년간40%'!H395+$C$426)&gt;$B393,$B393,('20년간40%'!H395+$C$426)),-1)</f>
        <v>971980</v>
      </c>
      <c r="I393" s="24">
        <f>ROUNDDOWN(IF(('20년간40%'!I395+$C$426)&gt;$B393,$B393,('20년간40%'!I395+$C$426)),-1)</f>
        <v>1129640</v>
      </c>
      <c r="J393" s="24">
        <f>ROUNDDOWN(IF(('20년간40%'!J395+$C$426)&gt;$B393,$B393,('20년간40%'!J395+$C$426)),-1)</f>
        <v>1287310</v>
      </c>
    </row>
    <row r="394" spans="1:10" ht="18" customHeight="1">
      <c r="A394" s="23">
        <v>388</v>
      </c>
      <c r="B394" s="26">
        <v>4140000</v>
      </c>
      <c r="C394" s="24">
        <f t="shared" si="8"/>
        <v>372600</v>
      </c>
      <c r="D394" s="24">
        <f>ROUNDDOWN(IF(('20년간40%'!D396+$C$426)&gt;$B394,$B394,('20년간40%'!D396+$C$426)),-1)</f>
        <v>341480</v>
      </c>
      <c r="E394" s="24">
        <f>ROUNDDOWN(IF(('20년간40%'!E396+$C$426)&gt;$B394,$B394,('20년간40%'!E396+$C$426)),-1)</f>
        <v>499790</v>
      </c>
      <c r="F394" s="24">
        <f>ROUNDDOWN(IF(('20년간40%'!F396+$C$426)&gt;$B394,$B394,('20년간40%'!F396+$C$426)),-1)</f>
        <v>657700</v>
      </c>
      <c r="G394" s="24">
        <f>ROUNDDOWN(IF(('20년간40%'!G396+$C$426)&gt;$B394,$B394,('20년간40%'!G396+$C$426)),-1)</f>
        <v>815610</v>
      </c>
      <c r="H394" s="24">
        <f>ROUNDDOWN(IF(('20년간40%'!H396+$C$426)&gt;$B394,$B394,('20년간40%'!H396+$C$426)),-1)</f>
        <v>973520</v>
      </c>
      <c r="I394" s="24">
        <f>ROUNDDOWN(IF(('20년간40%'!I396+$C$426)&gt;$B394,$B394,('20년간40%'!I396+$C$426)),-1)</f>
        <v>1131440</v>
      </c>
      <c r="J394" s="24">
        <f>ROUNDDOWN(IF(('20년간40%'!J396+$C$426)&gt;$B394,$B394,('20년간40%'!J396+$C$426)),-1)</f>
        <v>1289350</v>
      </c>
    </row>
    <row r="395" spans="1:10" ht="18" customHeight="1">
      <c r="A395" s="23">
        <v>389</v>
      </c>
      <c r="B395" s="26">
        <v>4150000</v>
      </c>
      <c r="C395" s="24">
        <f t="shared" si="8"/>
        <v>373500</v>
      </c>
      <c r="D395" s="24">
        <f>ROUNDDOWN(IF(('20년간40%'!D397+$C$426)&gt;$B395,$B395,('20년간40%'!D397+$C$426)),-1)</f>
        <v>342020</v>
      </c>
      <c r="E395" s="24">
        <f>ROUNDDOWN(IF(('20년간40%'!E397+$C$426)&gt;$B395,$B395,('20년간40%'!E397+$C$426)),-1)</f>
        <v>500580</v>
      </c>
      <c r="F395" s="24">
        <f>ROUNDDOWN(IF(('20년간40%'!F397+$C$426)&gt;$B395,$B395,('20년간40%'!F397+$C$426)),-1)</f>
        <v>658740</v>
      </c>
      <c r="G395" s="24">
        <f>ROUNDDOWN(IF(('20년간40%'!G397+$C$426)&gt;$B395,$B395,('20년간40%'!G397+$C$426)),-1)</f>
        <v>816900</v>
      </c>
      <c r="H395" s="24">
        <f>ROUNDDOWN(IF(('20년간40%'!H397+$C$426)&gt;$B395,$B395,('20년간40%'!H397+$C$426)),-1)</f>
        <v>975060</v>
      </c>
      <c r="I395" s="24">
        <f>ROUNDDOWN(IF(('20년간40%'!I397+$C$426)&gt;$B395,$B395,('20년간40%'!I397+$C$426)),-1)</f>
        <v>1133230</v>
      </c>
      <c r="J395" s="24">
        <f>ROUNDDOWN(IF(('20년간40%'!J397+$C$426)&gt;$B395,$B395,('20년간40%'!J397+$C$426)),-1)</f>
        <v>1291390</v>
      </c>
    </row>
    <row r="396" spans="1:10" ht="18" customHeight="1">
      <c r="A396" s="23">
        <v>390</v>
      </c>
      <c r="B396" s="26">
        <v>4160000</v>
      </c>
      <c r="C396" s="24">
        <f t="shared" si="8"/>
        <v>374400</v>
      </c>
      <c r="D396" s="24">
        <f>ROUNDDOWN(IF(('20년간40%'!D398+$C$426)&gt;$B396,$B396,('20년간40%'!D398+$C$426)),-1)</f>
        <v>342560</v>
      </c>
      <c r="E396" s="24">
        <f>ROUNDDOWN(IF(('20년간40%'!E398+$C$426)&gt;$B396,$B396,('20년간40%'!E398+$C$426)),-1)</f>
        <v>501370</v>
      </c>
      <c r="F396" s="24">
        <f>ROUNDDOWN(IF(('20년간40%'!F398+$C$426)&gt;$B396,$B396,('20년간40%'!F398+$C$426)),-1)</f>
        <v>659780</v>
      </c>
      <c r="G396" s="24">
        <f>ROUNDDOWN(IF(('20년간40%'!G398+$C$426)&gt;$B396,$B396,('20년간40%'!G398+$C$426)),-1)</f>
        <v>818190</v>
      </c>
      <c r="H396" s="24">
        <f>ROUNDDOWN(IF(('20년간40%'!H398+$C$426)&gt;$B396,$B396,('20년간40%'!H398+$C$426)),-1)</f>
        <v>976610</v>
      </c>
      <c r="I396" s="24">
        <f>ROUNDDOWN(IF(('20년간40%'!I398+$C$426)&gt;$B396,$B396,('20년간40%'!I398+$C$426)),-1)</f>
        <v>1135020</v>
      </c>
      <c r="J396" s="24">
        <f>ROUNDDOWN(IF(('20년간40%'!J398+$C$426)&gt;$B396,$B396,('20년간40%'!J398+$C$426)),-1)</f>
        <v>1293430</v>
      </c>
    </row>
    <row r="397" spans="1:10" ht="18" customHeight="1">
      <c r="A397" s="23">
        <v>391</v>
      </c>
      <c r="B397" s="26">
        <v>4170000</v>
      </c>
      <c r="C397" s="24">
        <f t="shared" si="8"/>
        <v>375300</v>
      </c>
      <c r="D397" s="24">
        <f>ROUNDDOWN(IF(('20년간40%'!D399+$C$426)&gt;$B397,$B397,('20년간40%'!D399+$C$426)),-1)</f>
        <v>343100</v>
      </c>
      <c r="E397" s="24">
        <f>ROUNDDOWN(IF(('20년간40%'!E399+$C$426)&gt;$B397,$B397,('20년간40%'!E399+$C$426)),-1)</f>
        <v>502160</v>
      </c>
      <c r="F397" s="24">
        <f>ROUNDDOWN(IF(('20년간40%'!F399+$C$426)&gt;$B397,$B397,('20년간40%'!F399+$C$426)),-1)</f>
        <v>660820</v>
      </c>
      <c r="G397" s="24">
        <f>ROUNDDOWN(IF(('20년간40%'!G399+$C$426)&gt;$B397,$B397,('20년간40%'!G399+$C$426)),-1)</f>
        <v>819480</v>
      </c>
      <c r="H397" s="24">
        <f>ROUNDDOWN(IF(('20년간40%'!H399+$C$426)&gt;$B397,$B397,('20년간40%'!H399+$C$426)),-1)</f>
        <v>978150</v>
      </c>
      <c r="I397" s="24">
        <f>ROUNDDOWN(IF(('20년간40%'!I399+$C$426)&gt;$B397,$B397,('20년간40%'!I399+$C$426)),-1)</f>
        <v>1136810</v>
      </c>
      <c r="J397" s="24">
        <f>ROUNDDOWN(IF(('20년간40%'!J399+$C$426)&gt;$B397,$B397,('20년간40%'!J399+$C$426)),-1)</f>
        <v>1295470</v>
      </c>
    </row>
    <row r="398" spans="1:10" ht="18" customHeight="1">
      <c r="A398" s="23">
        <v>392</v>
      </c>
      <c r="B398" s="26">
        <v>4180000</v>
      </c>
      <c r="C398" s="24">
        <f t="shared" si="8"/>
        <v>376200</v>
      </c>
      <c r="D398" s="24">
        <f>ROUNDDOWN(IF(('20년간40%'!D400+$C$426)&gt;$B398,$B398,('20년간40%'!D400+$C$426)),-1)</f>
        <v>343640</v>
      </c>
      <c r="E398" s="24">
        <f>ROUNDDOWN(IF(('20년간40%'!E400+$C$426)&gt;$B398,$B398,('20년간40%'!E400+$C$426)),-1)</f>
        <v>502950</v>
      </c>
      <c r="F398" s="24">
        <f>ROUNDDOWN(IF(('20년간40%'!F400+$C$426)&gt;$B398,$B398,('20년간40%'!F400+$C$426)),-1)</f>
        <v>661860</v>
      </c>
      <c r="G398" s="24">
        <f>ROUNDDOWN(IF(('20년간40%'!G400+$C$426)&gt;$B398,$B398,('20년간40%'!G400+$C$426)),-1)</f>
        <v>820780</v>
      </c>
      <c r="H398" s="24">
        <f>ROUNDDOWN(IF(('20년간40%'!H400+$C$426)&gt;$B398,$B398,('20년간40%'!H400+$C$426)),-1)</f>
        <v>979690</v>
      </c>
      <c r="I398" s="24">
        <f>ROUNDDOWN(IF(('20년간40%'!I400+$C$426)&gt;$B398,$B398,('20년간40%'!I400+$C$426)),-1)</f>
        <v>1138600</v>
      </c>
      <c r="J398" s="24">
        <f>ROUNDDOWN(IF(('20년간40%'!J400+$C$426)&gt;$B398,$B398,('20년간40%'!J400+$C$426)),-1)</f>
        <v>1297510</v>
      </c>
    </row>
    <row r="399" spans="1:10" ht="18" customHeight="1">
      <c r="A399" s="23">
        <v>393</v>
      </c>
      <c r="B399" s="26">
        <v>4190000</v>
      </c>
      <c r="C399" s="24">
        <f t="shared" si="8"/>
        <v>377100</v>
      </c>
      <c r="D399" s="24">
        <f>ROUNDDOWN(IF(('20년간40%'!D401+$C$426)&gt;$B399,$B399,('20년간40%'!D401+$C$426)),-1)</f>
        <v>344180</v>
      </c>
      <c r="E399" s="24">
        <f>ROUNDDOWN(IF(('20년간40%'!E401+$C$426)&gt;$B399,$B399,('20년간40%'!E401+$C$426)),-1)</f>
        <v>503740</v>
      </c>
      <c r="F399" s="24">
        <f>ROUNDDOWN(IF(('20년간40%'!F401+$C$426)&gt;$B399,$B399,('20년간40%'!F401+$C$426)),-1)</f>
        <v>662910</v>
      </c>
      <c r="G399" s="24">
        <f>ROUNDDOWN(IF(('20년간40%'!G401+$C$426)&gt;$B399,$B399,('20년간40%'!G401+$C$426)),-1)</f>
        <v>822070</v>
      </c>
      <c r="H399" s="24">
        <f>ROUNDDOWN(IF(('20년간40%'!H401+$C$426)&gt;$B399,$B399,('20년간40%'!H401+$C$426)),-1)</f>
        <v>981230</v>
      </c>
      <c r="I399" s="24">
        <f>ROUNDDOWN(IF(('20년간40%'!I401+$C$426)&gt;$B399,$B399,('20년간40%'!I401+$C$426)),-1)</f>
        <v>1140390</v>
      </c>
      <c r="J399" s="24">
        <f>ROUNDDOWN(IF(('20년간40%'!J401+$C$426)&gt;$B399,$B399,('20년간40%'!J401+$C$426)),-1)</f>
        <v>1299550</v>
      </c>
    </row>
    <row r="400" spans="1:10" ht="18" customHeight="1">
      <c r="A400" s="23">
        <v>394</v>
      </c>
      <c r="B400" s="26">
        <v>4200000</v>
      </c>
      <c r="C400" s="24">
        <f t="shared" si="8"/>
        <v>378000</v>
      </c>
      <c r="D400" s="24">
        <f>ROUNDDOWN(IF(('20년간40%'!D402+$C$426)&gt;$B400,$B400,('20년간40%'!D402+$C$426)),-1)</f>
        <v>344720</v>
      </c>
      <c r="E400" s="24">
        <f>ROUNDDOWN(IF(('20년간40%'!E402+$C$426)&gt;$B400,$B400,('20년간40%'!E402+$C$426)),-1)</f>
        <v>504530</v>
      </c>
      <c r="F400" s="24">
        <f>ROUNDDOWN(IF(('20년간40%'!F402+$C$426)&gt;$B400,$B400,('20년간40%'!F402+$C$426)),-1)</f>
        <v>663950</v>
      </c>
      <c r="G400" s="24">
        <f>ROUNDDOWN(IF(('20년간40%'!G402+$C$426)&gt;$B400,$B400,('20년간40%'!G402+$C$426)),-1)</f>
        <v>823360</v>
      </c>
      <c r="H400" s="24">
        <f>ROUNDDOWN(IF(('20년간40%'!H402+$C$426)&gt;$B400,$B400,('20년간40%'!H402+$C$426)),-1)</f>
        <v>982770</v>
      </c>
      <c r="I400" s="24">
        <f>ROUNDDOWN(IF(('20년간40%'!I402+$C$426)&gt;$B400,$B400,('20년간40%'!I402+$C$426)),-1)</f>
        <v>1142180</v>
      </c>
      <c r="J400" s="24">
        <f>ROUNDDOWN(IF(('20년간40%'!J402+$C$426)&gt;$B400,$B400,('20년간40%'!J402+$C$426)),-1)</f>
        <v>1301590</v>
      </c>
    </row>
    <row r="401" spans="1:10" ht="18" customHeight="1">
      <c r="A401" s="23">
        <v>395</v>
      </c>
      <c r="B401" s="26">
        <v>4210000</v>
      </c>
      <c r="C401" s="24">
        <f t="shared" si="8"/>
        <v>378900</v>
      </c>
      <c r="D401" s="24">
        <f>ROUNDDOWN(IF(('20년간40%'!D403+$C$426)&gt;$B401,$B401,('20년간40%'!D403+$C$426)),-1)</f>
        <v>345260</v>
      </c>
      <c r="E401" s="24">
        <f>ROUNDDOWN(IF(('20년간40%'!E403+$C$426)&gt;$B401,$B401,('20년간40%'!E403+$C$426)),-1)</f>
        <v>505330</v>
      </c>
      <c r="F401" s="24">
        <f>ROUNDDOWN(IF(('20년간40%'!F403+$C$426)&gt;$B401,$B401,('20년간40%'!F403+$C$426)),-1)</f>
        <v>664990</v>
      </c>
      <c r="G401" s="24">
        <f>ROUNDDOWN(IF(('20년간40%'!G403+$C$426)&gt;$B401,$B401,('20년간40%'!G403+$C$426)),-1)</f>
        <v>824650</v>
      </c>
      <c r="H401" s="24">
        <f>ROUNDDOWN(IF(('20년간40%'!H403+$C$426)&gt;$B401,$B401,('20년간40%'!H403+$C$426)),-1)</f>
        <v>984310</v>
      </c>
      <c r="I401" s="24">
        <f>ROUNDDOWN(IF(('20년간40%'!I403+$C$426)&gt;$B401,$B401,('20년간40%'!I403+$C$426)),-1)</f>
        <v>1143970</v>
      </c>
      <c r="J401" s="24">
        <f>ROUNDDOWN(IF(('20년간40%'!J403+$C$426)&gt;$B401,$B401,('20년간40%'!J403+$C$426)),-1)</f>
        <v>1303640</v>
      </c>
    </row>
    <row r="402" spans="1:10" ht="18" customHeight="1">
      <c r="A402" s="23">
        <v>396</v>
      </c>
      <c r="B402" s="26">
        <v>4220000</v>
      </c>
      <c r="C402" s="47">
        <f t="shared" si="8"/>
        <v>379800</v>
      </c>
      <c r="D402" s="24">
        <f>ROUNDDOWN(IF(('20년간40%'!D404+$C$426)&gt;$B402,$B402,('20년간40%'!D404+$C$426)),-1)</f>
        <v>345800</v>
      </c>
      <c r="E402" s="24">
        <f>ROUNDDOWN(IF(('20년간40%'!E404+$C$426)&gt;$B402,$B402,('20년간40%'!E404+$C$426)),-1)</f>
        <v>506120</v>
      </c>
      <c r="F402" s="24">
        <f>ROUNDDOWN(IF(('20년간40%'!F404+$C$426)&gt;$B402,$B402,('20년간40%'!F404+$C$426)),-1)</f>
        <v>666030</v>
      </c>
      <c r="G402" s="24">
        <f>ROUNDDOWN(IF(('20년간40%'!G404+$C$426)&gt;$B402,$B402,('20년간40%'!G404+$C$426)),-1)</f>
        <v>825940</v>
      </c>
      <c r="H402" s="24">
        <f>ROUNDDOWN(IF(('20년간40%'!H404+$C$426)&gt;$B402,$B402,('20년간40%'!H404+$C$426)),-1)</f>
        <v>985850</v>
      </c>
      <c r="I402" s="24">
        <f>ROUNDDOWN(IF(('20년간40%'!I404+$C$426)&gt;$B402,$B402,('20년간40%'!I404+$C$426)),-1)</f>
        <v>1145770</v>
      </c>
      <c r="J402" s="24">
        <f>ROUNDDOWN(IF(('20년간40%'!J404+$C$426)&gt;$B402,$B402,('20년간40%'!J404+$C$426)),-1)</f>
        <v>1305680</v>
      </c>
    </row>
    <row r="403" spans="1:10" ht="18" customHeight="1">
      <c r="A403" s="23">
        <v>397</v>
      </c>
      <c r="B403" s="26">
        <v>4230000</v>
      </c>
      <c r="C403" s="24">
        <f t="shared" si="8"/>
        <v>380700</v>
      </c>
      <c r="D403" s="24">
        <f>ROUNDDOWN(IF(('20년간40%'!D405+$C$426)&gt;$B403,$B403,('20년간40%'!D405+$C$426)),-1)</f>
        <v>346350</v>
      </c>
      <c r="E403" s="24">
        <f>ROUNDDOWN(IF(('20년간40%'!E405+$C$426)&gt;$B403,$B403,('20년간40%'!E405+$C$426)),-1)</f>
        <v>506910</v>
      </c>
      <c r="F403" s="24">
        <f>ROUNDDOWN(IF(('20년간40%'!F405+$C$426)&gt;$B403,$B403,('20년간40%'!F405+$C$426)),-1)</f>
        <v>667070</v>
      </c>
      <c r="G403" s="24">
        <f>ROUNDDOWN(IF(('20년간40%'!G405+$C$426)&gt;$B403,$B403,('20년간40%'!G405+$C$426)),-1)</f>
        <v>827230</v>
      </c>
      <c r="H403" s="24">
        <f>ROUNDDOWN(IF(('20년간40%'!H405+$C$426)&gt;$B403,$B403,('20년간40%'!H405+$C$426)),-1)</f>
        <v>987390</v>
      </c>
      <c r="I403" s="24">
        <f>ROUNDDOWN(IF(('20년간40%'!I405+$C$426)&gt;$B403,$B403,('20년간40%'!I405+$C$426)),-1)</f>
        <v>1147560</v>
      </c>
      <c r="J403" s="24">
        <f>ROUNDDOWN(IF(('20년간40%'!J405+$C$426)&gt;$B403,$B403,('20년간40%'!J405+$C$426)),-1)</f>
        <v>1307720</v>
      </c>
    </row>
    <row r="404" spans="1:10" ht="18" customHeight="1">
      <c r="A404" s="23">
        <v>398</v>
      </c>
      <c r="B404" s="26">
        <v>4240000</v>
      </c>
      <c r="C404" s="24">
        <f t="shared" si="8"/>
        <v>381600</v>
      </c>
      <c r="D404" s="24">
        <f>ROUNDDOWN(IF(('20년간40%'!D406+$C$426)&gt;$B404,$B404,('20년간40%'!D406+$C$426)),-1)</f>
        <v>346890</v>
      </c>
      <c r="E404" s="24">
        <f>ROUNDDOWN(IF(('20년간40%'!E406+$C$426)&gt;$B404,$B404,('20년간40%'!E406+$C$426)),-1)</f>
        <v>507700</v>
      </c>
      <c r="F404" s="24">
        <f>ROUNDDOWN(IF(('20년간40%'!F406+$C$426)&gt;$B404,$B404,('20년간40%'!F406+$C$426)),-1)</f>
        <v>668110</v>
      </c>
      <c r="G404" s="24">
        <f>ROUNDDOWN(IF(('20년간40%'!G406+$C$426)&gt;$B404,$B404,('20년간40%'!G406+$C$426)),-1)</f>
        <v>828520</v>
      </c>
      <c r="H404" s="24">
        <f>ROUNDDOWN(IF(('20년간40%'!H406+$C$426)&gt;$B404,$B404,('20년간40%'!H406+$C$426)),-1)</f>
        <v>988940</v>
      </c>
      <c r="I404" s="24">
        <f>ROUNDDOWN(IF(('20년간40%'!I406+$C$426)&gt;$B404,$B404,('20년간40%'!I406+$C$426)),-1)</f>
        <v>1149350</v>
      </c>
      <c r="J404" s="24">
        <f>ROUNDDOWN(IF(('20년간40%'!J406+$C$426)&gt;$B404,$B404,('20년간40%'!J406+$C$426)),-1)</f>
        <v>1309760</v>
      </c>
    </row>
    <row r="405" spans="1:10" ht="18" customHeight="1">
      <c r="A405" s="23">
        <v>399</v>
      </c>
      <c r="B405" s="26">
        <v>4250000</v>
      </c>
      <c r="C405" s="24">
        <f t="shared" si="8"/>
        <v>382500</v>
      </c>
      <c r="D405" s="24">
        <f>ROUNDDOWN(IF(('20년간40%'!D407+$C$426)&gt;$B405,$B405,('20년간40%'!D407+$C$426)),-1)</f>
        <v>347430</v>
      </c>
      <c r="E405" s="24">
        <f>ROUNDDOWN(IF(('20년간40%'!E407+$C$426)&gt;$B405,$B405,('20년간40%'!E407+$C$426)),-1)</f>
        <v>508490</v>
      </c>
      <c r="F405" s="24">
        <f>ROUNDDOWN(IF(('20년간40%'!F407+$C$426)&gt;$B405,$B405,('20년간40%'!F407+$C$426)),-1)</f>
        <v>669150</v>
      </c>
      <c r="G405" s="24">
        <f>ROUNDDOWN(IF(('20년간40%'!G407+$C$426)&gt;$B405,$B405,('20년간40%'!G407+$C$426)),-1)</f>
        <v>829810</v>
      </c>
      <c r="H405" s="24">
        <f>ROUNDDOWN(IF(('20년간40%'!H407+$C$426)&gt;$B405,$B405,('20년간40%'!H407+$C$426)),-1)</f>
        <v>990480</v>
      </c>
      <c r="I405" s="24">
        <f>ROUNDDOWN(IF(('20년간40%'!I407+$C$426)&gt;$B405,$B405,('20년간40%'!I407+$C$426)),-1)</f>
        <v>1151140</v>
      </c>
      <c r="J405" s="24">
        <f>ROUNDDOWN(IF(('20년간40%'!J407+$C$426)&gt;$B405,$B405,('20년간40%'!J407+$C$426)),-1)</f>
        <v>1311800</v>
      </c>
    </row>
    <row r="406" spans="1:10" ht="18" customHeight="1">
      <c r="A406" s="23">
        <v>400</v>
      </c>
      <c r="B406" s="26">
        <v>4260000</v>
      </c>
      <c r="C406" s="24">
        <f t="shared" si="8"/>
        <v>383400</v>
      </c>
      <c r="D406" s="24">
        <f>ROUNDDOWN(IF(('20년간40%'!D408+$C$426)&gt;$B406,$B406,('20년간40%'!D408+$C$426)),-1)</f>
        <v>347970</v>
      </c>
      <c r="E406" s="24">
        <f>ROUNDDOWN(IF(('20년간40%'!E408+$C$426)&gt;$B406,$B406,('20년간40%'!E408+$C$426)),-1)</f>
        <v>509280</v>
      </c>
      <c r="F406" s="24">
        <f>ROUNDDOWN(IF(('20년간40%'!F408+$C$426)&gt;$B406,$B406,('20년간40%'!F408+$C$426)),-1)</f>
        <v>670190</v>
      </c>
      <c r="G406" s="24">
        <f>ROUNDDOWN(IF(('20년간40%'!G408+$C$426)&gt;$B406,$B406,('20년간40%'!G408+$C$426)),-1)</f>
        <v>831110</v>
      </c>
      <c r="H406" s="24">
        <f>ROUNDDOWN(IF(('20년간40%'!H408+$C$426)&gt;$B406,$B406,('20년간40%'!H408+$C$426)),-1)</f>
        <v>992020</v>
      </c>
      <c r="I406" s="24">
        <f>ROUNDDOWN(IF(('20년간40%'!I408+$C$426)&gt;$B406,$B406,('20년간40%'!I408+$C$426)),-1)</f>
        <v>1152930</v>
      </c>
      <c r="J406" s="24">
        <f>ROUNDDOWN(IF(('20년간40%'!J408+$C$426)&gt;$B406,$B406,('20년간40%'!J408+$C$426)),-1)</f>
        <v>1313840</v>
      </c>
    </row>
    <row r="407" spans="1:10" ht="18" customHeight="1">
      <c r="A407" s="23">
        <v>401</v>
      </c>
      <c r="B407" s="26">
        <v>4270000</v>
      </c>
      <c r="C407" s="24">
        <f t="shared" si="8"/>
        <v>384300</v>
      </c>
      <c r="D407" s="24">
        <f>ROUNDDOWN(IF(('20년간40%'!D409+$C$426)&gt;$B407,$B407,('20년간40%'!D409+$C$426)),-1)</f>
        <v>348510</v>
      </c>
      <c r="E407" s="24">
        <f>ROUNDDOWN(IF(('20년간40%'!E409+$C$426)&gt;$B407,$B407,('20년간40%'!E409+$C$426)),-1)</f>
        <v>510070</v>
      </c>
      <c r="F407" s="24">
        <f>ROUNDDOWN(IF(('20년간40%'!F409+$C$426)&gt;$B407,$B407,('20년간40%'!F409+$C$426)),-1)</f>
        <v>671240</v>
      </c>
      <c r="G407" s="24">
        <f>ROUNDDOWN(IF(('20년간40%'!G409+$C$426)&gt;$B407,$B407,('20년간40%'!G409+$C$426)),-1)</f>
        <v>832400</v>
      </c>
      <c r="H407" s="24">
        <f>ROUNDDOWN(IF(('20년간40%'!H409+$C$426)&gt;$B407,$B407,('20년간40%'!H409+$C$426)),-1)</f>
        <v>993560</v>
      </c>
      <c r="I407" s="24">
        <f>ROUNDDOWN(IF(('20년간40%'!I409+$C$426)&gt;$B407,$B407,('20년간40%'!I409+$C$426)),-1)</f>
        <v>1154720</v>
      </c>
      <c r="J407" s="24">
        <f>ROUNDDOWN(IF(('20년간40%'!J409+$C$426)&gt;$B407,$B407,('20년간40%'!J409+$C$426)),-1)</f>
        <v>1315880</v>
      </c>
    </row>
    <row r="408" spans="1:10" ht="18" customHeight="1">
      <c r="A408" s="23">
        <v>402</v>
      </c>
      <c r="B408" s="26">
        <v>4280000</v>
      </c>
      <c r="C408" s="24">
        <f t="shared" si="8"/>
        <v>385200</v>
      </c>
      <c r="D408" s="24">
        <f>ROUNDDOWN(IF(('20년간40%'!D410+$C$426)&gt;$B408,$B408,('20년간40%'!D410+$C$426)),-1)</f>
        <v>349050</v>
      </c>
      <c r="E408" s="24">
        <f>ROUNDDOWN(IF(('20년간40%'!E410+$C$426)&gt;$B408,$B408,('20년간40%'!E410+$C$426)),-1)</f>
        <v>510860</v>
      </c>
      <c r="F408" s="24">
        <f>ROUNDDOWN(IF(('20년간40%'!F410+$C$426)&gt;$B408,$B408,('20년간40%'!F410+$C$426)),-1)</f>
        <v>672280</v>
      </c>
      <c r="G408" s="24">
        <f>ROUNDDOWN(IF(('20년간40%'!G410+$C$426)&gt;$B408,$B408,('20년간40%'!G410+$C$426)),-1)</f>
        <v>833690</v>
      </c>
      <c r="H408" s="24">
        <f>ROUNDDOWN(IF(('20년간40%'!H410+$C$426)&gt;$B408,$B408,('20년간40%'!H410+$C$426)),-1)</f>
        <v>995100</v>
      </c>
      <c r="I408" s="24">
        <f>ROUNDDOWN(IF(('20년간40%'!I410+$C$426)&gt;$B408,$B408,('20년간40%'!I410+$C$426)),-1)</f>
        <v>1156510</v>
      </c>
      <c r="J408" s="24">
        <f>ROUNDDOWN(IF(('20년간40%'!J410+$C$426)&gt;$B408,$B408,('20년간40%'!J410+$C$426)),-1)</f>
        <v>1317920</v>
      </c>
    </row>
    <row r="409" spans="1:10" ht="18" customHeight="1">
      <c r="A409" s="23">
        <v>403</v>
      </c>
      <c r="B409" s="26">
        <v>4290000</v>
      </c>
      <c r="C409" s="24">
        <f t="shared" si="8"/>
        <v>386100</v>
      </c>
      <c r="D409" s="24">
        <f>ROUNDDOWN(IF(('20년간40%'!D411+$C$426)&gt;$B409,$B409,('20년간40%'!D411+$C$426)),-1)</f>
        <v>349590</v>
      </c>
      <c r="E409" s="24">
        <f>ROUNDDOWN(IF(('20년간40%'!E411+$C$426)&gt;$B409,$B409,('20년간40%'!E411+$C$426)),-1)</f>
        <v>511660</v>
      </c>
      <c r="F409" s="24">
        <f>ROUNDDOWN(IF(('20년간40%'!F411+$C$426)&gt;$B409,$B409,('20년간40%'!F411+$C$426)),-1)</f>
        <v>673320</v>
      </c>
      <c r="G409" s="24">
        <f>ROUNDDOWN(IF(('20년간40%'!G411+$C$426)&gt;$B409,$B409,('20년간40%'!G411+$C$426)),-1)</f>
        <v>834980</v>
      </c>
      <c r="H409" s="24">
        <f>ROUNDDOWN(IF(('20년간40%'!H411+$C$426)&gt;$B409,$B409,('20년간40%'!H411+$C$426)),-1)</f>
        <v>996640</v>
      </c>
      <c r="I409" s="24">
        <f>ROUNDDOWN(IF(('20년간40%'!I411+$C$426)&gt;$B409,$B409,('20년간40%'!I411+$C$426)),-1)</f>
        <v>1158300</v>
      </c>
      <c r="J409" s="24">
        <f>ROUNDDOWN(IF(('20년간40%'!J411+$C$426)&gt;$B409,$B409,('20년간40%'!J411+$C$426)),-1)</f>
        <v>1319970</v>
      </c>
    </row>
    <row r="410" spans="1:10" ht="18" customHeight="1">
      <c r="A410" s="23">
        <v>404</v>
      </c>
      <c r="B410" s="26">
        <v>4300000</v>
      </c>
      <c r="C410" s="24">
        <f t="shared" si="8"/>
        <v>387000</v>
      </c>
      <c r="D410" s="24">
        <f>ROUNDDOWN(IF(('20년간40%'!D412+$C$426)&gt;$B410,$B410,('20년간40%'!D412+$C$426)),-1)</f>
        <v>350130</v>
      </c>
      <c r="E410" s="24">
        <f>ROUNDDOWN(IF(('20년간40%'!E412+$C$426)&gt;$B410,$B410,('20년간40%'!E412+$C$426)),-1)</f>
        <v>512450</v>
      </c>
      <c r="F410" s="24">
        <f>ROUNDDOWN(IF(('20년간40%'!F412+$C$426)&gt;$B410,$B410,('20년간40%'!F412+$C$426)),-1)</f>
        <v>674360</v>
      </c>
      <c r="G410" s="24">
        <f>ROUNDDOWN(IF(('20년간40%'!G412+$C$426)&gt;$B410,$B410,('20년간40%'!G412+$C$426)),-1)</f>
        <v>836270</v>
      </c>
      <c r="H410" s="24">
        <f>ROUNDDOWN(IF(('20년간40%'!H412+$C$426)&gt;$B410,$B410,('20년간40%'!H412+$C$426)),-1)</f>
        <v>998180</v>
      </c>
      <c r="I410" s="24">
        <f>ROUNDDOWN(IF(('20년간40%'!I412+$C$426)&gt;$B410,$B410,('20년간40%'!I412+$C$426)),-1)</f>
        <v>1160100</v>
      </c>
      <c r="J410" s="24">
        <f>ROUNDDOWN(IF(('20년간40%'!J412+$C$426)&gt;$B410,$B410,('20년간40%'!J412+$C$426)),-1)</f>
        <v>1322010</v>
      </c>
    </row>
    <row r="411" spans="1:10" ht="18" customHeight="1">
      <c r="A411" s="23">
        <v>405</v>
      </c>
      <c r="B411" s="26">
        <v>4310000</v>
      </c>
      <c r="C411" s="24">
        <f t="shared" si="8"/>
        <v>387900</v>
      </c>
      <c r="D411" s="24">
        <f>ROUNDDOWN(IF(('20년간40%'!D413+$C$426)&gt;$B411,$B411,('20년간40%'!D413+$C$426)),-1)</f>
        <v>350670</v>
      </c>
      <c r="E411" s="24">
        <f>ROUNDDOWN(IF(('20년간40%'!E413+$C$426)&gt;$B411,$B411,('20년간40%'!E413+$C$426)),-1)</f>
        <v>513240</v>
      </c>
      <c r="F411" s="24">
        <f>ROUNDDOWN(IF(('20년간40%'!F413+$C$426)&gt;$B411,$B411,('20년간40%'!F413+$C$426)),-1)</f>
        <v>675400</v>
      </c>
      <c r="G411" s="24">
        <f>ROUNDDOWN(IF(('20년간40%'!G413+$C$426)&gt;$B411,$B411,('20년간40%'!G413+$C$426)),-1)</f>
        <v>837560</v>
      </c>
      <c r="H411" s="24">
        <f>ROUNDDOWN(IF(('20년간40%'!H413+$C$426)&gt;$B411,$B411,('20년간40%'!H413+$C$426)),-1)</f>
        <v>999720</v>
      </c>
      <c r="I411" s="24">
        <f>ROUNDDOWN(IF(('20년간40%'!I413+$C$426)&gt;$B411,$B411,('20년간40%'!I413+$C$426)),-1)</f>
        <v>1161890</v>
      </c>
      <c r="J411" s="24">
        <f>ROUNDDOWN(IF(('20년간40%'!J413+$C$426)&gt;$B411,$B411,('20년간40%'!J413+$C$426)),-1)</f>
        <v>1324050</v>
      </c>
    </row>
    <row r="412" spans="1:10" ht="18" customHeight="1">
      <c r="A412" s="23">
        <v>406</v>
      </c>
      <c r="B412" s="26">
        <v>4320000</v>
      </c>
      <c r="C412" s="24">
        <f t="shared" si="8"/>
        <v>388800</v>
      </c>
      <c r="D412" s="24">
        <f>ROUNDDOWN(IF(('20년간40%'!D414+$C$426)&gt;$B412,$B412,('20년간40%'!D414+$C$426)),-1)</f>
        <v>351210</v>
      </c>
      <c r="E412" s="24">
        <f>ROUNDDOWN(IF(('20년간40%'!E414+$C$426)&gt;$B412,$B412,('20년간40%'!E414+$C$426)),-1)</f>
        <v>514030</v>
      </c>
      <c r="F412" s="24">
        <f>ROUNDDOWN(IF(('20년간40%'!F414+$C$426)&gt;$B412,$B412,('20년간40%'!F414+$C$426)),-1)</f>
        <v>676440</v>
      </c>
      <c r="G412" s="24">
        <f>ROUNDDOWN(IF(('20년간40%'!G414+$C$426)&gt;$B412,$B412,('20년간40%'!G414+$C$426)),-1)</f>
        <v>838850</v>
      </c>
      <c r="H412" s="24">
        <f>ROUNDDOWN(IF(('20년간40%'!H414+$C$426)&gt;$B412,$B412,('20년간40%'!H414+$C$426)),-1)</f>
        <v>1001270</v>
      </c>
      <c r="I412" s="24">
        <f>ROUNDDOWN(IF(('20년간40%'!I414+$C$426)&gt;$B412,$B412,('20년간40%'!I414+$C$426)),-1)</f>
        <v>1163680</v>
      </c>
      <c r="J412" s="24">
        <f>ROUNDDOWN(IF(('20년간40%'!J414+$C$426)&gt;$B412,$B412,('20년간40%'!J414+$C$426)),-1)</f>
        <v>1326090</v>
      </c>
    </row>
    <row r="413" spans="1:10" ht="18" customHeight="1">
      <c r="A413" s="23">
        <v>407</v>
      </c>
      <c r="B413" s="26">
        <v>4330000</v>
      </c>
      <c r="C413" s="24">
        <f t="shared" si="8"/>
        <v>389700</v>
      </c>
      <c r="D413" s="24">
        <f>ROUNDDOWN(IF(('20년간40%'!D415+$C$426)&gt;$B413,$B413,('20년간40%'!D415+$C$426)),-1)</f>
        <v>351750</v>
      </c>
      <c r="E413" s="24">
        <f>ROUNDDOWN(IF(('20년간40%'!E415+$C$426)&gt;$B413,$B413,('20년간40%'!E415+$C$426)),-1)</f>
        <v>514820</v>
      </c>
      <c r="F413" s="24">
        <f>ROUNDDOWN(IF(('20년간40%'!F415+$C$426)&gt;$B413,$B413,('20년간40%'!F415+$C$426)),-1)</f>
        <v>677480</v>
      </c>
      <c r="G413" s="24">
        <f>ROUNDDOWN(IF(('20년간40%'!G415+$C$426)&gt;$B413,$B413,('20년간40%'!G415+$C$426)),-1)</f>
        <v>840140</v>
      </c>
      <c r="H413" s="24">
        <f>ROUNDDOWN(IF(('20년간40%'!H415+$C$426)&gt;$B413,$B413,('20년간40%'!H415+$C$426)),-1)</f>
        <v>1002810</v>
      </c>
      <c r="I413" s="24">
        <f>ROUNDDOWN(IF(('20년간40%'!I415+$C$426)&gt;$B413,$B413,('20년간40%'!I415+$C$426)),-1)</f>
        <v>1165470</v>
      </c>
      <c r="J413" s="24">
        <f>ROUNDDOWN(IF(('20년간40%'!J415+$C$426)&gt;$B413,$B413,('20년간40%'!J415+$C$426)),-1)</f>
        <v>1328130</v>
      </c>
    </row>
    <row r="414" spans="1:10" ht="18" customHeight="1">
      <c r="A414" s="23">
        <v>408</v>
      </c>
      <c r="B414" s="26">
        <v>4340000</v>
      </c>
      <c r="C414" s="24">
        <f t="shared" si="8"/>
        <v>390600</v>
      </c>
      <c r="D414" s="24">
        <f>ROUNDDOWN(IF(('20년간40%'!D416+$C$426)&gt;$B414,$B414,('20년간40%'!D416+$C$426)),-1)</f>
        <v>352290</v>
      </c>
      <c r="E414" s="24">
        <f>ROUNDDOWN(IF(('20년간40%'!E416+$C$426)&gt;$B414,$B414,('20년간40%'!E416+$C$426)),-1)</f>
        <v>515610</v>
      </c>
      <c r="F414" s="24">
        <f>ROUNDDOWN(IF(('20년간40%'!F416+$C$426)&gt;$B414,$B414,('20년간40%'!F416+$C$426)),-1)</f>
        <v>678520</v>
      </c>
      <c r="G414" s="24">
        <f>ROUNDDOWN(IF(('20년간40%'!G416+$C$426)&gt;$B414,$B414,('20년간40%'!G416+$C$426)),-1)</f>
        <v>841440</v>
      </c>
      <c r="H414" s="24">
        <f>ROUNDDOWN(IF(('20년간40%'!H416+$C$426)&gt;$B414,$B414,('20년간40%'!H416+$C$426)),-1)</f>
        <v>1004350</v>
      </c>
      <c r="I414" s="24">
        <f>ROUNDDOWN(IF(('20년간40%'!I416+$C$426)&gt;$B414,$B414,('20년간40%'!I416+$C$426)),-1)</f>
        <v>1167260</v>
      </c>
      <c r="J414" s="24">
        <f>ROUNDDOWN(IF(('20년간40%'!J416+$C$426)&gt;$B414,$B414,('20년간40%'!J416+$C$426)),-1)</f>
        <v>1330170</v>
      </c>
    </row>
    <row r="415" spans="1:10" ht="18" customHeight="1">
      <c r="A415" s="23">
        <v>409</v>
      </c>
      <c r="B415" s="45">
        <v>4490000</v>
      </c>
      <c r="C415" s="48">
        <f t="shared" si="8"/>
        <v>404100</v>
      </c>
      <c r="D415" s="42">
        <f>ROUNDDOWN(IF((상한액하한액계산!D416+$C$426)&gt;$B415,$B415,(상한액하한액계산!D416+$C$426)),-1)</f>
        <v>360000</v>
      </c>
      <c r="E415" s="42">
        <f>ROUNDDOWN(IF((상한액하한액계산!E416+$C$426)&gt;$B415,$B415,(상한액하한액계산!E416+$C$426)),-1)</f>
        <v>527080</v>
      </c>
      <c r="F415" s="42">
        <f>ROUNDDOWN(IF((상한액하한액계산!F416+$C$426)&gt;$B415,$B415,(상한액하한액계산!F416+$C$426)),-1)</f>
        <v>693750</v>
      </c>
      <c r="G415" s="42">
        <f>ROUNDDOWN(IF((상한액하한액계산!G416+$C$426)&gt;$B415,$B415,(상한액하한액계산!G416+$C$426)),-1)</f>
        <v>860420</v>
      </c>
      <c r="H415" s="42">
        <f>ROUNDDOWN(IF((상한액하한액계산!H416+$C$426)&gt;$B415,$B415,(상한액하한액계산!H416+$C$426)),-1)</f>
        <v>1027080</v>
      </c>
      <c r="I415" s="42">
        <f>ROUNDDOWN(IF((상한액하한액계산!I416+$C$426)&gt;$B415,$B415,(상한액하한액계산!I416+$C$426)),-1)</f>
        <v>1193740</v>
      </c>
      <c r="J415" s="42">
        <f>ROUNDDOWN(IF((상한액하한액계산!J416+$C$426)&gt;$B415,$B415,(상한액하한액계산!J416+$C$426)),-1)</f>
        <v>1360410</v>
      </c>
    </row>
    <row r="416" spans="1:10" ht="18" customHeight="1">
      <c r="A416" s="44"/>
      <c r="B416" s="43"/>
      <c r="C416" s="44"/>
      <c r="D416" s="44"/>
      <c r="E416" s="44"/>
      <c r="F416" s="44"/>
      <c r="G416" s="44"/>
      <c r="H416" s="44"/>
      <c r="I416" s="44"/>
      <c r="J416" s="44"/>
    </row>
    <row r="417" spans="1:10" ht="18" customHeight="1">
      <c r="A417" s="44"/>
      <c r="B417" s="43"/>
      <c r="C417" s="44"/>
      <c r="D417" s="44"/>
      <c r="E417" s="44"/>
      <c r="F417" s="44"/>
      <c r="G417" s="44"/>
      <c r="H417" s="44"/>
      <c r="I417" s="44"/>
      <c r="J417" s="44"/>
    </row>
    <row r="418" spans="1:10" ht="18" customHeight="1">
      <c r="A418" s="44"/>
      <c r="B418" s="43"/>
      <c r="C418" s="44"/>
      <c r="D418" s="44"/>
      <c r="E418" s="44"/>
      <c r="F418" s="44"/>
      <c r="G418" s="44"/>
      <c r="H418" s="44"/>
      <c r="I418" s="44"/>
      <c r="J418" s="44"/>
    </row>
    <row r="419" spans="1:10" ht="115.5" customHeight="1">
      <c r="A419" s="46" t="s">
        <v>63</v>
      </c>
      <c r="B419" s="53" t="s">
        <v>64</v>
      </c>
      <c r="C419" s="53"/>
      <c r="D419" s="53"/>
      <c r="E419" s="53"/>
      <c r="F419" s="53"/>
      <c r="G419" s="53"/>
      <c r="H419" s="53"/>
      <c r="I419" s="53"/>
      <c r="J419" s="53"/>
    </row>
    <row r="420" spans="1:10" ht="12.75" customHeight="1">
      <c r="B420" s="19" t="s">
        <v>58</v>
      </c>
      <c r="C420" s="19"/>
      <c r="D420" s="19"/>
      <c r="E420" s="19"/>
      <c r="F420" s="19"/>
      <c r="G420" s="19"/>
      <c r="H420" s="19"/>
      <c r="I420" s="19"/>
      <c r="J420" s="19"/>
    </row>
    <row r="421" spans="1:10" s="8" customFormat="1" ht="18" customHeight="1">
      <c r="B421" s="19"/>
      <c r="C421" s="19"/>
      <c r="D421" s="19"/>
      <c r="E421" s="19"/>
      <c r="F421" s="19"/>
      <c r="G421" s="19"/>
      <c r="H421" s="19"/>
      <c r="I421" s="19"/>
      <c r="J421" s="19"/>
    </row>
    <row r="422" spans="1:10" s="8" customFormat="1" ht="13.5" customHeight="1">
      <c r="A422" s="7"/>
      <c r="B422" s="6" t="s">
        <v>51</v>
      </c>
      <c r="C422" s="6" t="s">
        <v>1</v>
      </c>
      <c r="D422" s="6" t="s">
        <v>2</v>
      </c>
      <c r="E422" s="1"/>
      <c r="F422" s="1"/>
      <c r="G422" s="1"/>
      <c r="H422" s="1"/>
      <c r="I422" s="1"/>
      <c r="J422" s="1"/>
    </row>
    <row r="423" spans="1:10" ht="13.5" customHeight="1">
      <c r="B423" s="5" t="s">
        <v>3</v>
      </c>
      <c r="C423" s="5">
        <v>252090</v>
      </c>
      <c r="D423" s="5">
        <v>0</v>
      </c>
    </row>
    <row r="424" spans="1:10">
      <c r="B424" s="5" t="s">
        <v>4</v>
      </c>
      <c r="C424" s="5">
        <v>168020</v>
      </c>
      <c r="D424" s="5"/>
    </row>
    <row r="425" spans="1:10">
      <c r="B425" s="5" t="s">
        <v>5</v>
      </c>
      <c r="C425" s="5">
        <v>168020</v>
      </c>
      <c r="D425" s="5">
        <v>0</v>
      </c>
    </row>
    <row r="426" spans="1:10">
      <c r="C426" s="1">
        <f>(C423*D423+C424*D424+C425*D425)/12</f>
        <v>0</v>
      </c>
    </row>
  </sheetData>
  <mergeCells count="4">
    <mergeCell ref="A5:A6"/>
    <mergeCell ref="B419:J419"/>
    <mergeCell ref="B5:B6"/>
    <mergeCell ref="D5:J5"/>
  </mergeCells>
  <phoneticPr fontId="7" type="noConversion"/>
  <printOptions horizontalCentered="1" verticalCentered="1"/>
  <pageMargins left="0.39370078740157483" right="0.39370078740157483" top="0.47244094488188981" bottom="0.47244094488188981" header="0" footer="0"/>
  <pageSetup paperSize="9" scale="7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433"/>
  <sheetViews>
    <sheetView topLeftCell="B79" workbookViewId="0">
      <selection activeCell="F97" sqref="F97"/>
    </sheetView>
  </sheetViews>
  <sheetFormatPr defaultRowHeight="14.25"/>
  <cols>
    <col min="3" max="3" width="15.125" customWidth="1"/>
    <col min="4" max="4" width="12.75" bestFit="1" customWidth="1"/>
    <col min="5" max="5" width="12.75" style="32" bestFit="1" customWidth="1"/>
    <col min="6" max="6" width="12.75" bestFit="1" customWidth="1"/>
    <col min="15" max="15" width="12.75" bestFit="1" customWidth="1"/>
  </cols>
  <sheetData>
    <row r="1" spans="1:15">
      <c r="A1" t="s">
        <v>61</v>
      </c>
      <c r="B1" s="36">
        <v>2017</v>
      </c>
      <c r="C1">
        <v>1998</v>
      </c>
      <c r="D1">
        <f>ROUNDDOWN(VLOOKUP($B$1,$M$3:$O$60,3,)/VLOOKUP(C1,$M$3:$O$60,3),3)</f>
        <v>1.726</v>
      </c>
    </row>
    <row r="2" spans="1:15">
      <c r="C2">
        <v>1999</v>
      </c>
      <c r="D2">
        <f t="shared" ref="D2:D20" si="0">ROUNDDOWN(VLOOKUP($B$1,$M$3:$O$60,3,)/VLOOKUP(C2,$M$3:$O$60,3),3)</f>
        <v>1.6859999999999999</v>
      </c>
    </row>
    <row r="3" spans="1:15">
      <c r="C3">
        <v>2000</v>
      </c>
      <c r="D3">
        <f t="shared" si="0"/>
        <v>1.7110000000000001</v>
      </c>
      <c r="M3" s="34">
        <v>1988</v>
      </c>
      <c r="N3" s="34">
        <v>2.4</v>
      </c>
      <c r="O3" s="35">
        <v>374485</v>
      </c>
    </row>
    <row r="4" spans="1:15">
      <c r="C4">
        <v>2001</v>
      </c>
      <c r="D4">
        <f t="shared" si="0"/>
        <v>1.681</v>
      </c>
      <c r="M4" s="34">
        <v>1989</v>
      </c>
      <c r="N4" s="34">
        <v>2.4</v>
      </c>
      <c r="O4" s="35">
        <v>423569</v>
      </c>
    </row>
    <row r="5" spans="1:15">
      <c r="C5">
        <v>2002</v>
      </c>
      <c r="D5">
        <f t="shared" si="0"/>
        <v>1.6479999999999999</v>
      </c>
      <c r="M5" s="34">
        <v>1990</v>
      </c>
      <c r="N5" s="34">
        <v>2.4</v>
      </c>
      <c r="O5" s="35">
        <v>486449</v>
      </c>
    </row>
    <row r="6" spans="1:15">
      <c r="C6">
        <v>2003</v>
      </c>
      <c r="D6">
        <f t="shared" si="0"/>
        <v>1.54</v>
      </c>
      <c r="M6" s="34">
        <v>1991</v>
      </c>
      <c r="N6" s="34">
        <v>2.4</v>
      </c>
      <c r="O6" s="35">
        <v>581837</v>
      </c>
    </row>
    <row r="7" spans="1:15">
      <c r="C7">
        <v>2004</v>
      </c>
      <c r="D7">
        <f t="shared" si="0"/>
        <v>1.4530000000000001</v>
      </c>
      <c r="M7" s="34">
        <v>1992</v>
      </c>
      <c r="N7" s="34">
        <v>2.4</v>
      </c>
      <c r="O7" s="35">
        <v>670540</v>
      </c>
    </row>
    <row r="8" spans="1:15">
      <c r="C8">
        <v>2005</v>
      </c>
      <c r="D8">
        <f t="shared" si="0"/>
        <v>1.389</v>
      </c>
      <c r="M8" s="34">
        <v>1993</v>
      </c>
      <c r="N8" s="34">
        <v>2.4</v>
      </c>
      <c r="O8" s="35">
        <v>757338</v>
      </c>
    </row>
    <row r="9" spans="1:15">
      <c r="C9">
        <v>2006</v>
      </c>
      <c r="D9">
        <f t="shared" si="0"/>
        <v>1.3440000000000001</v>
      </c>
      <c r="M9" s="34">
        <v>1994</v>
      </c>
      <c r="N9" s="34">
        <v>2.4</v>
      </c>
      <c r="O9" s="35">
        <v>859838</v>
      </c>
    </row>
    <row r="10" spans="1:15">
      <c r="C10">
        <v>2007</v>
      </c>
      <c r="D10">
        <f t="shared" si="0"/>
        <v>1.2969999999999999</v>
      </c>
      <c r="M10" s="34">
        <v>1995</v>
      </c>
      <c r="N10" s="34">
        <v>2.4</v>
      </c>
      <c r="O10" s="35">
        <v>931293</v>
      </c>
    </row>
    <row r="11" spans="1:15">
      <c r="C11">
        <v>2008</v>
      </c>
      <c r="D11">
        <f t="shared" si="0"/>
        <v>1.2430000000000001</v>
      </c>
      <c r="M11" s="34">
        <v>1996</v>
      </c>
      <c r="N11" s="34">
        <v>2.4</v>
      </c>
      <c r="O11" s="35">
        <v>1015544</v>
      </c>
    </row>
    <row r="12" spans="1:15">
      <c r="C12">
        <v>2009</v>
      </c>
      <c r="D12">
        <f t="shared" si="0"/>
        <v>1.214</v>
      </c>
      <c r="M12" s="34">
        <v>1997</v>
      </c>
      <c r="N12" s="34">
        <v>2.4</v>
      </c>
      <c r="O12" s="35">
        <v>1123185</v>
      </c>
    </row>
    <row r="13" spans="1:15">
      <c r="C13">
        <v>2010</v>
      </c>
      <c r="D13">
        <f t="shared" si="0"/>
        <v>1.1930000000000001</v>
      </c>
      <c r="M13" s="34">
        <v>1998</v>
      </c>
      <c r="N13" s="34">
        <v>2.4</v>
      </c>
      <c r="O13" s="35">
        <v>1260611</v>
      </c>
    </row>
    <row r="14" spans="1:15">
      <c r="C14">
        <v>2011</v>
      </c>
      <c r="D14">
        <f t="shared" si="0"/>
        <v>1.1499999999999999</v>
      </c>
      <c r="M14" s="34">
        <v>1999</v>
      </c>
      <c r="N14" s="34">
        <v>1.8</v>
      </c>
      <c r="O14" s="35">
        <v>1290803</v>
      </c>
    </row>
    <row r="15" spans="1:15">
      <c r="C15">
        <v>2012</v>
      </c>
      <c r="D15">
        <f t="shared" si="0"/>
        <v>1.1240000000000001</v>
      </c>
      <c r="M15" s="34">
        <v>2000</v>
      </c>
      <c r="N15" s="34">
        <v>1.8</v>
      </c>
      <c r="O15" s="35">
        <v>1271595</v>
      </c>
    </row>
    <row r="16" spans="1:15">
      <c r="C16">
        <v>2013</v>
      </c>
      <c r="D16">
        <f t="shared" si="0"/>
        <v>1.0980000000000001</v>
      </c>
      <c r="M16" s="34">
        <v>2001</v>
      </c>
      <c r="N16" s="34">
        <v>1.8</v>
      </c>
      <c r="O16" s="35">
        <v>1294723</v>
      </c>
    </row>
    <row r="17" spans="3:15">
      <c r="C17">
        <v>2014</v>
      </c>
      <c r="D17">
        <f t="shared" si="0"/>
        <v>1.0640000000000001</v>
      </c>
      <c r="M17" s="34">
        <v>2002</v>
      </c>
      <c r="N17" s="34">
        <v>1.8</v>
      </c>
      <c r="O17" s="35">
        <v>1320105</v>
      </c>
    </row>
    <row r="18" spans="3:15">
      <c r="C18">
        <v>2015</v>
      </c>
      <c r="D18">
        <f t="shared" si="0"/>
        <v>1.0329999999999999</v>
      </c>
      <c r="M18" s="34">
        <v>2003</v>
      </c>
      <c r="N18" s="34">
        <v>1.8</v>
      </c>
      <c r="O18" s="35">
        <v>1412428</v>
      </c>
    </row>
    <row r="19" spans="3:15">
      <c r="C19">
        <v>2016</v>
      </c>
      <c r="D19">
        <f t="shared" si="0"/>
        <v>1</v>
      </c>
      <c r="M19" s="34">
        <v>2004</v>
      </c>
      <c r="N19" s="34">
        <v>1.8</v>
      </c>
      <c r="O19" s="35">
        <v>1497798</v>
      </c>
    </row>
    <row r="20" spans="3:15">
      <c r="C20">
        <v>2017</v>
      </c>
      <c r="D20">
        <f t="shared" si="0"/>
        <v>1</v>
      </c>
      <c r="M20" s="34">
        <v>2005</v>
      </c>
      <c r="N20" s="34">
        <v>1.8</v>
      </c>
      <c r="O20" s="35">
        <v>1566567</v>
      </c>
    </row>
    <row r="21" spans="3:15" ht="33.75" customHeight="1">
      <c r="M21" s="34">
        <v>2006</v>
      </c>
      <c r="N21" s="34">
        <v>1.8</v>
      </c>
      <c r="O21" s="35">
        <v>1618914</v>
      </c>
    </row>
    <row r="22" spans="3:15">
      <c r="M22" s="34">
        <v>2007</v>
      </c>
      <c r="N22" s="34">
        <v>1.8</v>
      </c>
      <c r="O22" s="35">
        <v>1676837</v>
      </c>
    </row>
    <row r="23" spans="3:15">
      <c r="M23" s="34">
        <v>2008</v>
      </c>
      <c r="N23" s="34">
        <v>1.5</v>
      </c>
      <c r="O23" s="35">
        <v>1750959</v>
      </c>
    </row>
    <row r="24" spans="3:15">
      <c r="D24" t="s">
        <v>59</v>
      </c>
      <c r="E24" s="32" t="s">
        <v>60</v>
      </c>
      <c r="F24" t="s">
        <v>62</v>
      </c>
      <c r="M24" s="34">
        <v>2009</v>
      </c>
      <c r="N24" s="34">
        <f>N23-0.015</f>
        <v>1.4850000000000001</v>
      </c>
      <c r="O24" s="35">
        <v>1791955</v>
      </c>
    </row>
    <row r="25" spans="3:15">
      <c r="C25" s="33" t="e">
        <f>#REF!</f>
        <v>#REF!</v>
      </c>
      <c r="D25" s="37" t="e">
        <f t="shared" ref="D25:D88" si="1">C25</f>
        <v>#REF!</v>
      </c>
      <c r="E25" s="32" t="e">
        <f t="shared" ref="E25:E88" si="2">ROUND(C25*(SUM($D$6:$D$20)/15),2)</f>
        <v>#REF!</v>
      </c>
      <c r="F25" s="32" t="e">
        <f t="shared" ref="F25:F88" si="3">ROUND(C25*(SUM($D$1:$D$20)/20),2)</f>
        <v>#REF!</v>
      </c>
      <c r="M25" s="34">
        <v>2010</v>
      </c>
      <c r="N25" s="34">
        <f t="shared" ref="N25:N43" si="4">N24-0.015</f>
        <v>1.4700000000000002</v>
      </c>
      <c r="O25" s="35">
        <v>1824109</v>
      </c>
    </row>
    <row r="26" spans="3:15">
      <c r="C26" s="33" t="e">
        <f>#REF!</f>
        <v>#REF!</v>
      </c>
      <c r="D26" s="37" t="e">
        <f t="shared" si="1"/>
        <v>#REF!</v>
      </c>
      <c r="E26" s="32" t="e">
        <f t="shared" si="2"/>
        <v>#REF!</v>
      </c>
      <c r="F26" s="32" t="e">
        <f t="shared" si="3"/>
        <v>#REF!</v>
      </c>
      <c r="M26" s="34">
        <v>2011</v>
      </c>
      <c r="N26" s="34">
        <f t="shared" si="4"/>
        <v>1.4550000000000003</v>
      </c>
      <c r="O26" s="35">
        <v>1891771</v>
      </c>
    </row>
    <row r="27" spans="3:15">
      <c r="C27" s="33" t="e">
        <f>#REF!</f>
        <v>#REF!</v>
      </c>
      <c r="D27" s="37" t="e">
        <f t="shared" si="1"/>
        <v>#REF!</v>
      </c>
      <c r="E27" s="32" t="e">
        <f t="shared" si="2"/>
        <v>#REF!</v>
      </c>
      <c r="F27" s="32" t="e">
        <f t="shared" si="3"/>
        <v>#REF!</v>
      </c>
      <c r="M27" s="34">
        <v>2012</v>
      </c>
      <c r="N27" s="34">
        <f t="shared" si="4"/>
        <v>1.4400000000000004</v>
      </c>
      <c r="O27" s="35">
        <v>1935977</v>
      </c>
    </row>
    <row r="28" spans="3:15">
      <c r="C28" s="33" t="e">
        <f>#REF!</f>
        <v>#REF!</v>
      </c>
      <c r="D28" s="37" t="e">
        <f t="shared" si="1"/>
        <v>#REF!</v>
      </c>
      <c r="E28" s="32" t="e">
        <f t="shared" si="2"/>
        <v>#REF!</v>
      </c>
      <c r="F28" s="32" t="e">
        <f t="shared" si="3"/>
        <v>#REF!</v>
      </c>
      <c r="M28" s="34">
        <v>2013</v>
      </c>
      <c r="N28" s="34">
        <f t="shared" si="4"/>
        <v>1.4250000000000005</v>
      </c>
      <c r="O28" s="35">
        <v>1981975</v>
      </c>
    </row>
    <row r="29" spans="3:15">
      <c r="C29" s="33" t="e">
        <f>#REF!</f>
        <v>#REF!</v>
      </c>
      <c r="D29" s="37" t="e">
        <f t="shared" si="1"/>
        <v>#REF!</v>
      </c>
      <c r="E29" s="32" t="e">
        <f t="shared" si="2"/>
        <v>#REF!</v>
      </c>
      <c r="F29" s="32" t="e">
        <f t="shared" si="3"/>
        <v>#REF!</v>
      </c>
      <c r="M29" s="34">
        <v>2014</v>
      </c>
      <c r="N29" s="34">
        <f t="shared" si="4"/>
        <v>1.4100000000000006</v>
      </c>
      <c r="O29" s="35">
        <v>2044756</v>
      </c>
    </row>
    <row r="30" spans="3:15">
      <c r="C30" s="33" t="e">
        <f>#REF!</f>
        <v>#REF!</v>
      </c>
      <c r="D30" s="37" t="e">
        <f t="shared" si="1"/>
        <v>#REF!</v>
      </c>
      <c r="E30" s="32" t="e">
        <f t="shared" si="2"/>
        <v>#REF!</v>
      </c>
      <c r="F30" s="32" t="e">
        <f t="shared" si="3"/>
        <v>#REF!</v>
      </c>
      <c r="M30" s="34">
        <v>2015</v>
      </c>
      <c r="N30" s="34">
        <f t="shared" si="4"/>
        <v>1.3950000000000007</v>
      </c>
      <c r="O30" s="35">
        <v>2105482</v>
      </c>
    </row>
    <row r="31" spans="3:15">
      <c r="C31" s="33" t="e">
        <f>#REF!</f>
        <v>#REF!</v>
      </c>
      <c r="D31" s="37" t="e">
        <f t="shared" si="1"/>
        <v>#REF!</v>
      </c>
      <c r="E31" s="32" t="e">
        <f t="shared" si="2"/>
        <v>#REF!</v>
      </c>
      <c r="F31" s="32" t="e">
        <f t="shared" si="3"/>
        <v>#REF!</v>
      </c>
      <c r="M31" s="34">
        <v>2016</v>
      </c>
      <c r="N31" s="34">
        <f t="shared" si="4"/>
        <v>1.3800000000000008</v>
      </c>
      <c r="O31" s="35">
        <v>2176483</v>
      </c>
    </row>
    <row r="32" spans="3:15">
      <c r="C32" s="33" t="e">
        <f>#REF!</f>
        <v>#REF!</v>
      </c>
      <c r="D32" s="37" t="e">
        <f t="shared" si="1"/>
        <v>#REF!</v>
      </c>
      <c r="E32" s="32" t="e">
        <f t="shared" si="2"/>
        <v>#REF!</v>
      </c>
      <c r="F32" s="32" t="e">
        <f t="shared" si="3"/>
        <v>#REF!</v>
      </c>
      <c r="M32" s="34">
        <v>2017</v>
      </c>
      <c r="N32" s="34">
        <f t="shared" si="4"/>
        <v>1.3650000000000009</v>
      </c>
      <c r="O32" s="35">
        <v>2176483</v>
      </c>
    </row>
    <row r="33" spans="3:15">
      <c r="C33" s="33" t="e">
        <f>#REF!</f>
        <v>#REF!</v>
      </c>
      <c r="D33" s="37" t="e">
        <f t="shared" si="1"/>
        <v>#REF!</v>
      </c>
      <c r="E33" s="32" t="e">
        <f t="shared" si="2"/>
        <v>#REF!</v>
      </c>
      <c r="F33" s="32" t="e">
        <f t="shared" si="3"/>
        <v>#REF!</v>
      </c>
      <c r="M33" s="34">
        <v>2018</v>
      </c>
      <c r="N33" s="34">
        <f t="shared" si="4"/>
        <v>1.350000000000001</v>
      </c>
      <c r="O33" s="35">
        <v>2176483</v>
      </c>
    </row>
    <row r="34" spans="3:15">
      <c r="C34" s="33" t="e">
        <f>#REF!</f>
        <v>#REF!</v>
      </c>
      <c r="D34" s="37" t="e">
        <f t="shared" si="1"/>
        <v>#REF!</v>
      </c>
      <c r="E34" s="32" t="e">
        <f t="shared" si="2"/>
        <v>#REF!</v>
      </c>
      <c r="F34" s="32" t="e">
        <f t="shared" si="3"/>
        <v>#REF!</v>
      </c>
      <c r="M34" s="34">
        <v>2019</v>
      </c>
      <c r="N34" s="34">
        <f t="shared" si="4"/>
        <v>1.3350000000000011</v>
      </c>
      <c r="O34" s="35">
        <v>2176483</v>
      </c>
    </row>
    <row r="35" spans="3:15">
      <c r="C35" s="33" t="e">
        <f>#REF!</f>
        <v>#REF!</v>
      </c>
      <c r="D35" s="37" t="e">
        <f t="shared" si="1"/>
        <v>#REF!</v>
      </c>
      <c r="E35" s="32" t="e">
        <f t="shared" si="2"/>
        <v>#REF!</v>
      </c>
      <c r="F35" s="32" t="e">
        <f t="shared" si="3"/>
        <v>#REF!</v>
      </c>
      <c r="M35" s="34">
        <v>2020</v>
      </c>
      <c r="N35" s="34">
        <f t="shared" si="4"/>
        <v>1.3200000000000012</v>
      </c>
      <c r="O35" s="35">
        <v>2176483</v>
      </c>
    </row>
    <row r="36" spans="3:15">
      <c r="C36" s="33" t="e">
        <f>#REF!</f>
        <v>#REF!</v>
      </c>
      <c r="D36" s="37" t="e">
        <f t="shared" si="1"/>
        <v>#REF!</v>
      </c>
      <c r="E36" s="32" t="e">
        <f t="shared" si="2"/>
        <v>#REF!</v>
      </c>
      <c r="F36" s="32" t="e">
        <f t="shared" si="3"/>
        <v>#REF!</v>
      </c>
      <c r="M36" s="34">
        <v>2021</v>
      </c>
      <c r="N36" s="34">
        <f t="shared" si="4"/>
        <v>1.3050000000000013</v>
      </c>
      <c r="O36" s="35">
        <v>2176483</v>
      </c>
    </row>
    <row r="37" spans="3:15">
      <c r="C37" s="33" t="e">
        <f>#REF!</f>
        <v>#REF!</v>
      </c>
      <c r="D37" s="37" t="e">
        <f t="shared" si="1"/>
        <v>#REF!</v>
      </c>
      <c r="E37" s="32" t="e">
        <f t="shared" si="2"/>
        <v>#REF!</v>
      </c>
      <c r="F37" s="32" t="e">
        <f t="shared" si="3"/>
        <v>#REF!</v>
      </c>
      <c r="M37" s="34">
        <v>2022</v>
      </c>
      <c r="N37" s="34">
        <f t="shared" si="4"/>
        <v>1.2900000000000014</v>
      </c>
      <c r="O37" s="35">
        <v>2176483</v>
      </c>
    </row>
    <row r="38" spans="3:15">
      <c r="C38" s="33" t="e">
        <f>#REF!</f>
        <v>#REF!</v>
      </c>
      <c r="D38" s="37" t="e">
        <f t="shared" si="1"/>
        <v>#REF!</v>
      </c>
      <c r="E38" s="32" t="e">
        <f t="shared" si="2"/>
        <v>#REF!</v>
      </c>
      <c r="F38" s="32" t="e">
        <f t="shared" si="3"/>
        <v>#REF!</v>
      </c>
      <c r="M38" s="34">
        <v>2023</v>
      </c>
      <c r="N38" s="34">
        <f t="shared" si="4"/>
        <v>1.2750000000000015</v>
      </c>
      <c r="O38" s="35">
        <v>2176483</v>
      </c>
    </row>
    <row r="39" spans="3:15">
      <c r="C39" s="33" t="e">
        <f>#REF!</f>
        <v>#REF!</v>
      </c>
      <c r="D39" s="37" t="e">
        <f t="shared" si="1"/>
        <v>#REF!</v>
      </c>
      <c r="E39" s="32" t="e">
        <f t="shared" si="2"/>
        <v>#REF!</v>
      </c>
      <c r="F39" s="32" t="e">
        <f t="shared" si="3"/>
        <v>#REF!</v>
      </c>
      <c r="M39" s="34">
        <v>2024</v>
      </c>
      <c r="N39" s="34">
        <f t="shared" si="4"/>
        <v>1.2600000000000016</v>
      </c>
      <c r="O39" s="35">
        <v>2176483</v>
      </c>
    </row>
    <row r="40" spans="3:15">
      <c r="C40" s="33" t="e">
        <f>#REF!</f>
        <v>#REF!</v>
      </c>
      <c r="D40" s="37" t="e">
        <f t="shared" si="1"/>
        <v>#REF!</v>
      </c>
      <c r="E40" s="32" t="e">
        <f t="shared" si="2"/>
        <v>#REF!</v>
      </c>
      <c r="F40" s="32" t="e">
        <f t="shared" si="3"/>
        <v>#REF!</v>
      </c>
      <c r="M40" s="34">
        <v>2025</v>
      </c>
      <c r="N40" s="34">
        <f t="shared" si="4"/>
        <v>1.2450000000000017</v>
      </c>
      <c r="O40" s="35">
        <v>2176483</v>
      </c>
    </row>
    <row r="41" spans="3:15">
      <c r="C41" s="33" t="e">
        <f>#REF!</f>
        <v>#REF!</v>
      </c>
      <c r="D41" s="37" t="e">
        <f t="shared" si="1"/>
        <v>#REF!</v>
      </c>
      <c r="E41" s="32" t="e">
        <f t="shared" si="2"/>
        <v>#REF!</v>
      </c>
      <c r="F41" s="32" t="e">
        <f t="shared" si="3"/>
        <v>#REF!</v>
      </c>
      <c r="M41" s="34">
        <v>2026</v>
      </c>
      <c r="N41" s="34">
        <f t="shared" si="4"/>
        <v>1.2300000000000018</v>
      </c>
      <c r="O41" s="35">
        <v>2176483</v>
      </c>
    </row>
    <row r="42" spans="3:15">
      <c r="C42" s="33" t="e">
        <f>#REF!</f>
        <v>#REF!</v>
      </c>
      <c r="D42" s="37" t="e">
        <f t="shared" si="1"/>
        <v>#REF!</v>
      </c>
      <c r="E42" s="32" t="e">
        <f t="shared" si="2"/>
        <v>#REF!</v>
      </c>
      <c r="F42" s="32" t="e">
        <f t="shared" si="3"/>
        <v>#REF!</v>
      </c>
      <c r="M42" s="34">
        <v>2027</v>
      </c>
      <c r="N42" s="34">
        <f t="shared" si="4"/>
        <v>1.2150000000000019</v>
      </c>
      <c r="O42" s="35">
        <v>2176483</v>
      </c>
    </row>
    <row r="43" spans="3:15">
      <c r="C43" s="33" t="e">
        <f>#REF!</f>
        <v>#REF!</v>
      </c>
      <c r="D43" s="37" t="e">
        <f t="shared" si="1"/>
        <v>#REF!</v>
      </c>
      <c r="E43" s="32" t="e">
        <f t="shared" si="2"/>
        <v>#REF!</v>
      </c>
      <c r="F43" s="32" t="e">
        <f t="shared" si="3"/>
        <v>#REF!</v>
      </c>
      <c r="M43" s="34">
        <v>2028</v>
      </c>
      <c r="N43" s="34">
        <f t="shared" si="4"/>
        <v>1.200000000000002</v>
      </c>
      <c r="O43" s="35">
        <v>2176483</v>
      </c>
    </row>
    <row r="44" spans="3:15">
      <c r="C44" s="33" t="e">
        <f>#REF!</f>
        <v>#REF!</v>
      </c>
      <c r="D44" s="37" t="e">
        <f t="shared" si="1"/>
        <v>#REF!</v>
      </c>
      <c r="E44" s="32" t="e">
        <f t="shared" si="2"/>
        <v>#REF!</v>
      </c>
      <c r="F44" s="32" t="e">
        <f t="shared" si="3"/>
        <v>#REF!</v>
      </c>
      <c r="M44" s="34">
        <v>2029</v>
      </c>
      <c r="N44" s="34">
        <v>1.2</v>
      </c>
      <c r="O44" s="35">
        <v>2176483</v>
      </c>
    </row>
    <row r="45" spans="3:15">
      <c r="C45" s="33" t="e">
        <f>#REF!</f>
        <v>#REF!</v>
      </c>
      <c r="D45" s="37" t="e">
        <f t="shared" si="1"/>
        <v>#REF!</v>
      </c>
      <c r="E45" s="32" t="e">
        <f t="shared" si="2"/>
        <v>#REF!</v>
      </c>
      <c r="F45" s="32" t="e">
        <f t="shared" si="3"/>
        <v>#REF!</v>
      </c>
      <c r="M45" s="34">
        <v>2030</v>
      </c>
      <c r="N45" s="34">
        <v>1.2</v>
      </c>
      <c r="O45" s="35">
        <v>2176483</v>
      </c>
    </row>
    <row r="46" spans="3:15">
      <c r="C46" s="33" t="e">
        <f>#REF!</f>
        <v>#REF!</v>
      </c>
      <c r="D46" s="37" t="e">
        <f t="shared" si="1"/>
        <v>#REF!</v>
      </c>
      <c r="E46" s="32" t="e">
        <f t="shared" si="2"/>
        <v>#REF!</v>
      </c>
      <c r="F46" s="32" t="e">
        <f t="shared" si="3"/>
        <v>#REF!</v>
      </c>
      <c r="M46" s="34">
        <v>2031</v>
      </c>
      <c r="N46" s="34">
        <v>1.2</v>
      </c>
      <c r="O46" s="35">
        <v>2176483</v>
      </c>
    </row>
    <row r="47" spans="3:15">
      <c r="C47" s="33" t="e">
        <f>#REF!</f>
        <v>#REF!</v>
      </c>
      <c r="D47" s="37" t="e">
        <f t="shared" si="1"/>
        <v>#REF!</v>
      </c>
      <c r="E47" s="32" t="e">
        <f t="shared" si="2"/>
        <v>#REF!</v>
      </c>
      <c r="F47" s="32" t="e">
        <f t="shared" si="3"/>
        <v>#REF!</v>
      </c>
      <c r="M47" s="34">
        <v>2032</v>
      </c>
      <c r="N47" s="34">
        <v>1.2</v>
      </c>
      <c r="O47" s="35">
        <v>2176483</v>
      </c>
    </row>
    <row r="48" spans="3:15">
      <c r="C48" s="33" t="e">
        <f>#REF!</f>
        <v>#REF!</v>
      </c>
      <c r="D48" s="37" t="e">
        <f t="shared" si="1"/>
        <v>#REF!</v>
      </c>
      <c r="E48" s="32" t="e">
        <f t="shared" si="2"/>
        <v>#REF!</v>
      </c>
      <c r="F48" s="32" t="e">
        <f t="shared" si="3"/>
        <v>#REF!</v>
      </c>
      <c r="M48" s="34">
        <v>2033</v>
      </c>
      <c r="N48" s="34">
        <v>1.2</v>
      </c>
      <c r="O48" s="35">
        <v>2176483</v>
      </c>
    </row>
    <row r="49" spans="3:15">
      <c r="C49" s="33" t="e">
        <f>#REF!</f>
        <v>#REF!</v>
      </c>
      <c r="D49" s="37" t="e">
        <f t="shared" si="1"/>
        <v>#REF!</v>
      </c>
      <c r="E49" s="32" t="e">
        <f t="shared" si="2"/>
        <v>#REF!</v>
      </c>
      <c r="F49" s="32" t="e">
        <f t="shared" si="3"/>
        <v>#REF!</v>
      </c>
      <c r="M49" s="34">
        <v>2034</v>
      </c>
      <c r="N49" s="34">
        <v>1.2</v>
      </c>
      <c r="O49" s="35">
        <v>2176483</v>
      </c>
    </row>
    <row r="50" spans="3:15">
      <c r="C50" s="33" t="e">
        <f>#REF!</f>
        <v>#REF!</v>
      </c>
      <c r="D50" s="37" t="e">
        <f t="shared" si="1"/>
        <v>#REF!</v>
      </c>
      <c r="E50" s="32" t="e">
        <f t="shared" si="2"/>
        <v>#REF!</v>
      </c>
      <c r="F50" s="32" t="e">
        <f t="shared" si="3"/>
        <v>#REF!</v>
      </c>
      <c r="M50" s="34">
        <v>2035</v>
      </c>
      <c r="N50" s="34">
        <v>1.2</v>
      </c>
      <c r="O50" s="35">
        <v>2176483</v>
      </c>
    </row>
    <row r="51" spans="3:15">
      <c r="C51" s="33" t="e">
        <f>#REF!</f>
        <v>#REF!</v>
      </c>
      <c r="D51" s="37" t="e">
        <f t="shared" si="1"/>
        <v>#REF!</v>
      </c>
      <c r="E51" s="32" t="e">
        <f t="shared" si="2"/>
        <v>#REF!</v>
      </c>
      <c r="F51" s="32" t="e">
        <f t="shared" si="3"/>
        <v>#REF!</v>
      </c>
      <c r="M51" s="34">
        <v>2036</v>
      </c>
      <c r="N51" s="34">
        <v>1.2</v>
      </c>
      <c r="O51" s="35">
        <v>2176483</v>
      </c>
    </row>
    <row r="52" spans="3:15">
      <c r="C52" s="33" t="e">
        <f>#REF!</f>
        <v>#REF!</v>
      </c>
      <c r="D52" s="37" t="e">
        <f t="shared" si="1"/>
        <v>#REF!</v>
      </c>
      <c r="E52" s="32" t="e">
        <f t="shared" si="2"/>
        <v>#REF!</v>
      </c>
      <c r="F52" s="32" t="e">
        <f t="shared" si="3"/>
        <v>#REF!</v>
      </c>
      <c r="M52" s="34">
        <v>2037</v>
      </c>
      <c r="N52" s="34">
        <v>1.2</v>
      </c>
      <c r="O52" s="35">
        <v>2176483</v>
      </c>
    </row>
    <row r="53" spans="3:15">
      <c r="C53" s="33" t="e">
        <f>#REF!</f>
        <v>#REF!</v>
      </c>
      <c r="D53" s="37" t="e">
        <f t="shared" si="1"/>
        <v>#REF!</v>
      </c>
      <c r="E53" s="32" t="e">
        <f t="shared" si="2"/>
        <v>#REF!</v>
      </c>
      <c r="F53" s="32" t="e">
        <f t="shared" si="3"/>
        <v>#REF!</v>
      </c>
      <c r="M53" s="34">
        <v>2038</v>
      </c>
      <c r="N53" s="34">
        <v>1.2</v>
      </c>
      <c r="O53" s="35">
        <v>2176483</v>
      </c>
    </row>
    <row r="54" spans="3:15">
      <c r="C54" s="33" t="e">
        <f>#REF!</f>
        <v>#REF!</v>
      </c>
      <c r="D54" s="37" t="e">
        <f t="shared" si="1"/>
        <v>#REF!</v>
      </c>
      <c r="E54" s="32" t="e">
        <f t="shared" si="2"/>
        <v>#REF!</v>
      </c>
      <c r="F54" s="32" t="e">
        <f t="shared" si="3"/>
        <v>#REF!</v>
      </c>
      <c r="M54" s="34">
        <v>2039</v>
      </c>
      <c r="N54" s="34">
        <v>1.2</v>
      </c>
      <c r="O54" s="35">
        <v>2176483</v>
      </c>
    </row>
    <row r="55" spans="3:15">
      <c r="C55" s="33" t="e">
        <f>#REF!</f>
        <v>#REF!</v>
      </c>
      <c r="D55" s="37" t="e">
        <f t="shared" si="1"/>
        <v>#REF!</v>
      </c>
      <c r="E55" s="32" t="e">
        <f t="shared" si="2"/>
        <v>#REF!</v>
      </c>
      <c r="F55" s="32" t="e">
        <f t="shared" si="3"/>
        <v>#REF!</v>
      </c>
      <c r="M55" s="34">
        <v>2040</v>
      </c>
      <c r="N55" s="34">
        <v>1.2</v>
      </c>
      <c r="O55" s="35">
        <v>2176483</v>
      </c>
    </row>
    <row r="56" spans="3:15">
      <c r="C56" s="33" t="e">
        <f>#REF!</f>
        <v>#REF!</v>
      </c>
      <c r="D56" s="37" t="e">
        <f t="shared" si="1"/>
        <v>#REF!</v>
      </c>
      <c r="E56" s="32" t="e">
        <f t="shared" si="2"/>
        <v>#REF!</v>
      </c>
      <c r="F56" s="32" t="e">
        <f t="shared" si="3"/>
        <v>#REF!</v>
      </c>
      <c r="M56" s="34">
        <v>2041</v>
      </c>
      <c r="N56" s="34">
        <v>1.2</v>
      </c>
      <c r="O56" s="35">
        <v>2176483</v>
      </c>
    </row>
    <row r="57" spans="3:15">
      <c r="C57" s="33" t="e">
        <f>#REF!</f>
        <v>#REF!</v>
      </c>
      <c r="D57" s="37" t="e">
        <f t="shared" si="1"/>
        <v>#REF!</v>
      </c>
      <c r="E57" s="32" t="e">
        <f t="shared" si="2"/>
        <v>#REF!</v>
      </c>
      <c r="F57" s="32" t="e">
        <f t="shared" si="3"/>
        <v>#REF!</v>
      </c>
      <c r="M57" s="34">
        <v>2042</v>
      </c>
      <c r="N57" s="34">
        <v>1.2</v>
      </c>
      <c r="O57" s="35">
        <v>2176483</v>
      </c>
    </row>
    <row r="58" spans="3:15">
      <c r="C58" s="33" t="e">
        <f>#REF!</f>
        <v>#REF!</v>
      </c>
      <c r="D58" s="37" t="e">
        <f t="shared" si="1"/>
        <v>#REF!</v>
      </c>
      <c r="E58" s="32" t="e">
        <f t="shared" si="2"/>
        <v>#REF!</v>
      </c>
      <c r="F58" s="32" t="e">
        <f t="shared" si="3"/>
        <v>#REF!</v>
      </c>
      <c r="M58" s="34">
        <v>2043</v>
      </c>
      <c r="N58" s="34">
        <v>1.2</v>
      </c>
      <c r="O58" s="35">
        <v>2176483</v>
      </c>
    </row>
    <row r="59" spans="3:15">
      <c r="C59" s="33" t="e">
        <f>#REF!</f>
        <v>#REF!</v>
      </c>
      <c r="D59" s="37" t="e">
        <f t="shared" si="1"/>
        <v>#REF!</v>
      </c>
      <c r="E59" s="32" t="e">
        <f t="shared" si="2"/>
        <v>#REF!</v>
      </c>
      <c r="F59" s="32" t="e">
        <f t="shared" si="3"/>
        <v>#REF!</v>
      </c>
      <c r="M59" s="34">
        <v>2044</v>
      </c>
      <c r="N59" s="34">
        <v>1.2</v>
      </c>
      <c r="O59" s="35">
        <v>2176483</v>
      </c>
    </row>
    <row r="60" spans="3:15">
      <c r="C60" s="33" t="e">
        <f>#REF!</f>
        <v>#REF!</v>
      </c>
      <c r="D60" s="37" t="e">
        <f t="shared" si="1"/>
        <v>#REF!</v>
      </c>
      <c r="E60" s="32" t="e">
        <f t="shared" si="2"/>
        <v>#REF!</v>
      </c>
      <c r="F60" s="32" t="e">
        <f t="shared" si="3"/>
        <v>#REF!</v>
      </c>
      <c r="M60" s="34">
        <v>2045</v>
      </c>
      <c r="N60" s="34">
        <v>1.2</v>
      </c>
      <c r="O60" s="35">
        <v>2176483</v>
      </c>
    </row>
    <row r="61" spans="3:15">
      <c r="C61" s="33" t="e">
        <f>#REF!</f>
        <v>#REF!</v>
      </c>
      <c r="D61" s="37" t="e">
        <f t="shared" si="1"/>
        <v>#REF!</v>
      </c>
      <c r="E61" s="32" t="e">
        <f t="shared" si="2"/>
        <v>#REF!</v>
      </c>
      <c r="F61" s="32" t="e">
        <f t="shared" si="3"/>
        <v>#REF!</v>
      </c>
    </row>
    <row r="62" spans="3:15">
      <c r="C62" s="33" t="e">
        <f>#REF!</f>
        <v>#REF!</v>
      </c>
      <c r="D62" s="37" t="e">
        <f t="shared" si="1"/>
        <v>#REF!</v>
      </c>
      <c r="E62" s="32" t="e">
        <f t="shared" si="2"/>
        <v>#REF!</v>
      </c>
      <c r="F62" s="32" t="e">
        <f t="shared" si="3"/>
        <v>#REF!</v>
      </c>
    </row>
    <row r="63" spans="3:15">
      <c r="C63" s="33" t="e">
        <f>#REF!</f>
        <v>#REF!</v>
      </c>
      <c r="D63" s="37" t="e">
        <f t="shared" si="1"/>
        <v>#REF!</v>
      </c>
      <c r="E63" s="32" t="e">
        <f t="shared" si="2"/>
        <v>#REF!</v>
      </c>
      <c r="F63" s="32" t="e">
        <f t="shared" si="3"/>
        <v>#REF!</v>
      </c>
    </row>
    <row r="64" spans="3:15">
      <c r="C64" s="33" t="e">
        <f>#REF!</f>
        <v>#REF!</v>
      </c>
      <c r="D64" s="37" t="e">
        <f t="shared" si="1"/>
        <v>#REF!</v>
      </c>
      <c r="E64" s="32" t="e">
        <f t="shared" si="2"/>
        <v>#REF!</v>
      </c>
      <c r="F64" s="32" t="e">
        <f t="shared" si="3"/>
        <v>#REF!</v>
      </c>
    </row>
    <row r="65" spans="3:6">
      <c r="C65" s="33" t="e">
        <f>#REF!</f>
        <v>#REF!</v>
      </c>
      <c r="D65" s="37" t="e">
        <f t="shared" si="1"/>
        <v>#REF!</v>
      </c>
      <c r="E65" s="32" t="e">
        <f t="shared" si="2"/>
        <v>#REF!</v>
      </c>
      <c r="F65" s="32" t="e">
        <f t="shared" si="3"/>
        <v>#REF!</v>
      </c>
    </row>
    <row r="66" spans="3:6">
      <c r="C66" s="33" t="e">
        <f>#REF!</f>
        <v>#REF!</v>
      </c>
      <c r="D66" s="37" t="e">
        <f t="shared" si="1"/>
        <v>#REF!</v>
      </c>
      <c r="E66" s="32" t="e">
        <f t="shared" si="2"/>
        <v>#REF!</v>
      </c>
      <c r="F66" s="32" t="e">
        <f t="shared" si="3"/>
        <v>#REF!</v>
      </c>
    </row>
    <row r="67" spans="3:6">
      <c r="C67" s="33" t="e">
        <f>#REF!</f>
        <v>#REF!</v>
      </c>
      <c r="D67" s="37" t="e">
        <f t="shared" si="1"/>
        <v>#REF!</v>
      </c>
      <c r="E67" s="32" t="e">
        <f t="shared" si="2"/>
        <v>#REF!</v>
      </c>
      <c r="F67" s="32" t="e">
        <f t="shared" si="3"/>
        <v>#REF!</v>
      </c>
    </row>
    <row r="68" spans="3:6">
      <c r="C68" s="33" t="e">
        <f>#REF!</f>
        <v>#REF!</v>
      </c>
      <c r="D68" s="37" t="e">
        <f t="shared" si="1"/>
        <v>#REF!</v>
      </c>
      <c r="E68" s="32" t="e">
        <f t="shared" si="2"/>
        <v>#REF!</v>
      </c>
      <c r="F68" s="32" t="e">
        <f t="shared" si="3"/>
        <v>#REF!</v>
      </c>
    </row>
    <row r="69" spans="3:6">
      <c r="C69" s="33" t="e">
        <f>#REF!</f>
        <v>#REF!</v>
      </c>
      <c r="D69" s="37" t="e">
        <f t="shared" si="1"/>
        <v>#REF!</v>
      </c>
      <c r="E69" s="32" t="e">
        <f t="shared" si="2"/>
        <v>#REF!</v>
      </c>
      <c r="F69" s="32" t="e">
        <f t="shared" si="3"/>
        <v>#REF!</v>
      </c>
    </row>
    <row r="70" spans="3:6">
      <c r="C70" s="33" t="e">
        <f>#REF!</f>
        <v>#REF!</v>
      </c>
      <c r="D70" s="37" t="e">
        <f t="shared" si="1"/>
        <v>#REF!</v>
      </c>
      <c r="E70" s="32" t="e">
        <f t="shared" si="2"/>
        <v>#REF!</v>
      </c>
      <c r="F70" s="32" t="e">
        <f t="shared" si="3"/>
        <v>#REF!</v>
      </c>
    </row>
    <row r="71" spans="3:6">
      <c r="C71" s="33" t="e">
        <f>#REF!</f>
        <v>#REF!</v>
      </c>
      <c r="D71" s="37" t="e">
        <f t="shared" si="1"/>
        <v>#REF!</v>
      </c>
      <c r="E71" s="32" t="e">
        <f t="shared" si="2"/>
        <v>#REF!</v>
      </c>
      <c r="F71" s="32" t="e">
        <f t="shared" si="3"/>
        <v>#REF!</v>
      </c>
    </row>
    <row r="72" spans="3:6">
      <c r="C72" s="33" t="e">
        <f>#REF!</f>
        <v>#REF!</v>
      </c>
      <c r="D72" s="37" t="e">
        <f t="shared" si="1"/>
        <v>#REF!</v>
      </c>
      <c r="E72" s="32" t="e">
        <f t="shared" si="2"/>
        <v>#REF!</v>
      </c>
      <c r="F72" s="32" t="e">
        <f t="shared" si="3"/>
        <v>#REF!</v>
      </c>
    </row>
    <row r="73" spans="3:6">
      <c r="C73" s="33" t="e">
        <f>#REF!</f>
        <v>#REF!</v>
      </c>
      <c r="D73" s="37" t="e">
        <f t="shared" si="1"/>
        <v>#REF!</v>
      </c>
      <c r="E73" s="32" t="e">
        <f t="shared" si="2"/>
        <v>#REF!</v>
      </c>
      <c r="F73" s="32" t="e">
        <f t="shared" si="3"/>
        <v>#REF!</v>
      </c>
    </row>
    <row r="74" spans="3:6">
      <c r="C74" s="33" t="e">
        <f>#REF!</f>
        <v>#REF!</v>
      </c>
      <c r="D74" s="37" t="e">
        <f t="shared" si="1"/>
        <v>#REF!</v>
      </c>
      <c r="E74" s="32" t="e">
        <f t="shared" si="2"/>
        <v>#REF!</v>
      </c>
      <c r="F74" s="32" t="e">
        <f t="shared" si="3"/>
        <v>#REF!</v>
      </c>
    </row>
    <row r="75" spans="3:6">
      <c r="C75" s="33" t="e">
        <f>#REF!</f>
        <v>#REF!</v>
      </c>
      <c r="D75" s="37" t="e">
        <f t="shared" si="1"/>
        <v>#REF!</v>
      </c>
      <c r="E75" s="32" t="e">
        <f t="shared" si="2"/>
        <v>#REF!</v>
      </c>
      <c r="F75" s="32" t="e">
        <f t="shared" si="3"/>
        <v>#REF!</v>
      </c>
    </row>
    <row r="76" spans="3:6">
      <c r="C76" s="33" t="e">
        <f>#REF!</f>
        <v>#REF!</v>
      </c>
      <c r="D76" s="37" t="e">
        <f t="shared" si="1"/>
        <v>#REF!</v>
      </c>
      <c r="E76" s="32" t="e">
        <f t="shared" si="2"/>
        <v>#REF!</v>
      </c>
      <c r="F76" s="32" t="e">
        <f t="shared" si="3"/>
        <v>#REF!</v>
      </c>
    </row>
    <row r="77" spans="3:6">
      <c r="C77" s="33" t="e">
        <f>#REF!</f>
        <v>#REF!</v>
      </c>
      <c r="D77" s="37" t="e">
        <f t="shared" si="1"/>
        <v>#REF!</v>
      </c>
      <c r="E77" s="32" t="e">
        <f t="shared" si="2"/>
        <v>#REF!</v>
      </c>
      <c r="F77" s="32" t="e">
        <f t="shared" si="3"/>
        <v>#REF!</v>
      </c>
    </row>
    <row r="78" spans="3:6">
      <c r="C78" s="33" t="e">
        <f>#REF!</f>
        <v>#REF!</v>
      </c>
      <c r="D78" s="37" t="e">
        <f t="shared" si="1"/>
        <v>#REF!</v>
      </c>
      <c r="E78" s="32" t="e">
        <f t="shared" si="2"/>
        <v>#REF!</v>
      </c>
      <c r="F78" s="32" t="e">
        <f t="shared" si="3"/>
        <v>#REF!</v>
      </c>
    </row>
    <row r="79" spans="3:6">
      <c r="C79" s="33" t="e">
        <f>#REF!</f>
        <v>#REF!</v>
      </c>
      <c r="D79" s="37" t="e">
        <f t="shared" si="1"/>
        <v>#REF!</v>
      </c>
      <c r="E79" s="32" t="e">
        <f t="shared" si="2"/>
        <v>#REF!</v>
      </c>
      <c r="F79" s="32" t="e">
        <f t="shared" si="3"/>
        <v>#REF!</v>
      </c>
    </row>
    <row r="80" spans="3:6">
      <c r="C80" s="33" t="e">
        <f>#REF!</f>
        <v>#REF!</v>
      </c>
      <c r="D80" s="37" t="e">
        <f t="shared" si="1"/>
        <v>#REF!</v>
      </c>
      <c r="E80" s="32" t="e">
        <f t="shared" si="2"/>
        <v>#REF!</v>
      </c>
      <c r="F80" s="32" t="e">
        <f t="shared" si="3"/>
        <v>#REF!</v>
      </c>
    </row>
    <row r="81" spans="3:6">
      <c r="C81" s="33" t="e">
        <f>#REF!</f>
        <v>#REF!</v>
      </c>
      <c r="D81" s="37" t="e">
        <f t="shared" si="1"/>
        <v>#REF!</v>
      </c>
      <c r="E81" s="32" t="e">
        <f t="shared" si="2"/>
        <v>#REF!</v>
      </c>
      <c r="F81" s="32" t="e">
        <f t="shared" si="3"/>
        <v>#REF!</v>
      </c>
    </row>
    <row r="82" spans="3:6">
      <c r="C82" s="33" t="e">
        <f>#REF!</f>
        <v>#REF!</v>
      </c>
      <c r="D82" s="37" t="e">
        <f t="shared" si="1"/>
        <v>#REF!</v>
      </c>
      <c r="E82" s="32" t="e">
        <f t="shared" si="2"/>
        <v>#REF!</v>
      </c>
      <c r="F82" s="32" t="e">
        <f t="shared" si="3"/>
        <v>#REF!</v>
      </c>
    </row>
    <row r="83" spans="3:6">
      <c r="C83" s="33" t="e">
        <f>#REF!</f>
        <v>#REF!</v>
      </c>
      <c r="D83" s="37" t="e">
        <f t="shared" si="1"/>
        <v>#REF!</v>
      </c>
      <c r="E83" s="32" t="e">
        <f t="shared" si="2"/>
        <v>#REF!</v>
      </c>
      <c r="F83" s="32" t="e">
        <f t="shared" si="3"/>
        <v>#REF!</v>
      </c>
    </row>
    <row r="84" spans="3:6">
      <c r="C84" s="33" t="e">
        <f>#REF!</f>
        <v>#REF!</v>
      </c>
      <c r="D84" s="37" t="e">
        <f t="shared" si="1"/>
        <v>#REF!</v>
      </c>
      <c r="E84" s="32" t="e">
        <f t="shared" si="2"/>
        <v>#REF!</v>
      </c>
      <c r="F84" s="32" t="e">
        <f t="shared" si="3"/>
        <v>#REF!</v>
      </c>
    </row>
    <row r="85" spans="3:6">
      <c r="C85" s="33" t="e">
        <f>#REF!</f>
        <v>#REF!</v>
      </c>
      <c r="D85" s="37" t="e">
        <f t="shared" si="1"/>
        <v>#REF!</v>
      </c>
      <c r="E85" s="32" t="e">
        <f t="shared" si="2"/>
        <v>#REF!</v>
      </c>
      <c r="F85" s="32" t="e">
        <f t="shared" si="3"/>
        <v>#REF!</v>
      </c>
    </row>
    <row r="86" spans="3:6">
      <c r="C86" s="33" t="e">
        <f>#REF!</f>
        <v>#REF!</v>
      </c>
      <c r="D86" s="37" t="e">
        <f t="shared" si="1"/>
        <v>#REF!</v>
      </c>
      <c r="E86" s="32" t="e">
        <f t="shared" si="2"/>
        <v>#REF!</v>
      </c>
      <c r="F86" s="32" t="e">
        <f t="shared" si="3"/>
        <v>#REF!</v>
      </c>
    </row>
    <row r="87" spans="3:6">
      <c r="C87" s="33" t="e">
        <f>#REF!</f>
        <v>#REF!</v>
      </c>
      <c r="D87" s="37" t="e">
        <f t="shared" si="1"/>
        <v>#REF!</v>
      </c>
      <c r="E87" s="32" t="e">
        <f t="shared" si="2"/>
        <v>#REF!</v>
      </c>
      <c r="F87" s="32" t="e">
        <f t="shared" si="3"/>
        <v>#REF!</v>
      </c>
    </row>
    <row r="88" spans="3:6">
      <c r="C88" s="33" t="e">
        <f>#REF!</f>
        <v>#REF!</v>
      </c>
      <c r="D88" s="37" t="e">
        <f t="shared" si="1"/>
        <v>#REF!</v>
      </c>
      <c r="E88" s="32" t="e">
        <f t="shared" si="2"/>
        <v>#REF!</v>
      </c>
      <c r="F88" s="32" t="e">
        <f t="shared" si="3"/>
        <v>#REF!</v>
      </c>
    </row>
    <row r="89" spans="3:6">
      <c r="C89" s="33" t="e">
        <f>#REF!</f>
        <v>#REF!</v>
      </c>
      <c r="D89" s="37" t="e">
        <f t="shared" ref="D89:D153" si="5">C89</f>
        <v>#REF!</v>
      </c>
      <c r="E89" s="32" t="e">
        <f t="shared" ref="E89:E153" si="6">ROUND(C89*(SUM($D$6:$D$20)/15),2)</f>
        <v>#REF!</v>
      </c>
      <c r="F89" s="32" t="e">
        <f t="shared" ref="F89:F153" si="7">ROUND(C89*(SUM($D$1:$D$20)/20),2)</f>
        <v>#REF!</v>
      </c>
    </row>
    <row r="90" spans="3:6">
      <c r="C90" s="33" t="e">
        <f>#REF!</f>
        <v>#REF!</v>
      </c>
      <c r="D90" s="37" t="e">
        <f t="shared" si="5"/>
        <v>#REF!</v>
      </c>
      <c r="E90" s="32" t="e">
        <f t="shared" si="6"/>
        <v>#REF!</v>
      </c>
      <c r="F90" s="32" t="e">
        <f t="shared" si="7"/>
        <v>#REF!</v>
      </c>
    </row>
    <row r="91" spans="3:6">
      <c r="C91" s="33" t="e">
        <f>#REF!</f>
        <v>#REF!</v>
      </c>
      <c r="D91" s="37" t="e">
        <f t="shared" si="5"/>
        <v>#REF!</v>
      </c>
      <c r="E91" s="32" t="e">
        <f t="shared" si="6"/>
        <v>#REF!</v>
      </c>
      <c r="F91" s="32" t="e">
        <f t="shared" si="7"/>
        <v>#REF!</v>
      </c>
    </row>
    <row r="92" spans="3:6">
      <c r="C92" s="33" t="e">
        <f>#REF!</f>
        <v>#REF!</v>
      </c>
      <c r="D92" s="37" t="e">
        <f t="shared" si="5"/>
        <v>#REF!</v>
      </c>
      <c r="E92" s="32" t="e">
        <f t="shared" si="6"/>
        <v>#REF!</v>
      </c>
      <c r="F92" s="32" t="e">
        <f t="shared" si="7"/>
        <v>#REF!</v>
      </c>
    </row>
    <row r="93" spans="3:6">
      <c r="C93" s="33" t="e">
        <f>#REF!</f>
        <v>#REF!</v>
      </c>
      <c r="D93" s="37" t="e">
        <f t="shared" si="5"/>
        <v>#REF!</v>
      </c>
      <c r="E93" s="32" t="e">
        <f t="shared" si="6"/>
        <v>#REF!</v>
      </c>
      <c r="F93" s="32" t="e">
        <f t="shared" si="7"/>
        <v>#REF!</v>
      </c>
    </row>
    <row r="94" spans="3:6">
      <c r="C94" s="33" t="e">
        <f>#REF!</f>
        <v>#REF!</v>
      </c>
      <c r="D94" s="37" t="e">
        <f t="shared" si="5"/>
        <v>#REF!</v>
      </c>
      <c r="E94" s="32" t="e">
        <f t="shared" si="6"/>
        <v>#REF!</v>
      </c>
      <c r="F94" s="32" t="e">
        <f t="shared" si="7"/>
        <v>#REF!</v>
      </c>
    </row>
    <row r="95" spans="3:6">
      <c r="C95" s="33" t="e">
        <f>#REF!</f>
        <v>#REF!</v>
      </c>
      <c r="D95" s="37" t="e">
        <f t="shared" si="5"/>
        <v>#REF!</v>
      </c>
      <c r="E95" s="32" t="e">
        <f t="shared" si="6"/>
        <v>#REF!</v>
      </c>
      <c r="F95" s="32" t="e">
        <f t="shared" si="7"/>
        <v>#REF!</v>
      </c>
    </row>
    <row r="96" spans="3:6">
      <c r="C96" s="33" t="e">
        <f>#REF!</f>
        <v>#REF!</v>
      </c>
      <c r="D96" s="37" t="e">
        <f t="shared" si="5"/>
        <v>#REF!</v>
      </c>
      <c r="E96" s="32" t="e">
        <f t="shared" si="6"/>
        <v>#REF!</v>
      </c>
      <c r="F96" s="32" t="e">
        <f t="shared" si="7"/>
        <v>#REF!</v>
      </c>
    </row>
    <row r="97" spans="3:6">
      <c r="C97" s="33">
        <v>995000</v>
      </c>
      <c r="D97" s="37">
        <f t="shared" si="5"/>
        <v>995000</v>
      </c>
      <c r="E97" s="32">
        <f t="shared" si="6"/>
        <v>1203419.33</v>
      </c>
      <c r="F97" s="32">
        <f t="shared" si="7"/>
        <v>1323051.5</v>
      </c>
    </row>
    <row r="98" spans="3:6">
      <c r="C98" s="33" t="e">
        <f>#REF!</f>
        <v>#REF!</v>
      </c>
      <c r="D98" s="37" t="e">
        <f t="shared" si="5"/>
        <v>#REF!</v>
      </c>
      <c r="E98" s="32" t="e">
        <f t="shared" si="6"/>
        <v>#REF!</v>
      </c>
      <c r="F98" s="32" t="e">
        <f t="shared" si="7"/>
        <v>#REF!</v>
      </c>
    </row>
    <row r="99" spans="3:6">
      <c r="C99" s="33" t="e">
        <f>#REF!</f>
        <v>#REF!</v>
      </c>
      <c r="D99" s="37" t="e">
        <f t="shared" si="5"/>
        <v>#REF!</v>
      </c>
      <c r="E99" s="32" t="e">
        <f t="shared" si="6"/>
        <v>#REF!</v>
      </c>
      <c r="F99" s="32" t="e">
        <f t="shared" si="7"/>
        <v>#REF!</v>
      </c>
    </row>
    <row r="100" spans="3:6">
      <c r="C100" s="33" t="e">
        <f>#REF!</f>
        <v>#REF!</v>
      </c>
      <c r="D100" s="37" t="e">
        <f t="shared" si="5"/>
        <v>#REF!</v>
      </c>
      <c r="E100" s="32" t="e">
        <f t="shared" si="6"/>
        <v>#REF!</v>
      </c>
      <c r="F100" s="32" t="e">
        <f t="shared" si="7"/>
        <v>#REF!</v>
      </c>
    </row>
    <row r="101" spans="3:6">
      <c r="C101" s="33" t="e">
        <f>#REF!</f>
        <v>#REF!</v>
      </c>
      <c r="D101" s="37" t="e">
        <f t="shared" si="5"/>
        <v>#REF!</v>
      </c>
      <c r="E101" s="32" t="e">
        <f t="shared" si="6"/>
        <v>#REF!</v>
      </c>
      <c r="F101" s="32" t="e">
        <f t="shared" si="7"/>
        <v>#REF!</v>
      </c>
    </row>
    <row r="102" spans="3:6">
      <c r="C102" s="33" t="e">
        <f>#REF!</f>
        <v>#REF!</v>
      </c>
      <c r="D102" s="37" t="e">
        <f t="shared" si="5"/>
        <v>#REF!</v>
      </c>
      <c r="E102" s="32" t="e">
        <f t="shared" si="6"/>
        <v>#REF!</v>
      </c>
      <c r="F102" s="32" t="e">
        <f t="shared" si="7"/>
        <v>#REF!</v>
      </c>
    </row>
    <row r="103" spans="3:6">
      <c r="C103" s="33" t="e">
        <f>#REF!</f>
        <v>#REF!</v>
      </c>
      <c r="D103" s="37" t="e">
        <f t="shared" si="5"/>
        <v>#REF!</v>
      </c>
      <c r="E103" s="32" t="e">
        <f t="shared" si="6"/>
        <v>#REF!</v>
      </c>
      <c r="F103" s="32" t="e">
        <f t="shared" si="7"/>
        <v>#REF!</v>
      </c>
    </row>
    <row r="104" spans="3:6">
      <c r="C104" s="33" t="e">
        <f>#REF!</f>
        <v>#REF!</v>
      </c>
      <c r="D104" s="37" t="e">
        <f t="shared" si="5"/>
        <v>#REF!</v>
      </c>
      <c r="E104" s="32" t="e">
        <f t="shared" si="6"/>
        <v>#REF!</v>
      </c>
      <c r="F104" s="32" t="e">
        <f t="shared" si="7"/>
        <v>#REF!</v>
      </c>
    </row>
    <row r="105" spans="3:6">
      <c r="C105" s="33" t="e">
        <f>#REF!</f>
        <v>#REF!</v>
      </c>
      <c r="D105" s="37" t="e">
        <f t="shared" si="5"/>
        <v>#REF!</v>
      </c>
      <c r="E105" s="32" t="e">
        <f t="shared" si="6"/>
        <v>#REF!</v>
      </c>
      <c r="F105" s="32" t="e">
        <f t="shared" si="7"/>
        <v>#REF!</v>
      </c>
    </row>
    <row r="106" spans="3:6">
      <c r="C106" s="33" t="e">
        <f>#REF!</f>
        <v>#REF!</v>
      </c>
      <c r="D106" s="37" t="e">
        <f t="shared" si="5"/>
        <v>#REF!</v>
      </c>
      <c r="E106" s="32" t="e">
        <f t="shared" si="6"/>
        <v>#REF!</v>
      </c>
      <c r="F106" s="32" t="e">
        <f t="shared" si="7"/>
        <v>#REF!</v>
      </c>
    </row>
    <row r="107" spans="3:6">
      <c r="C107" s="33" t="e">
        <f>#REF!</f>
        <v>#REF!</v>
      </c>
      <c r="D107" s="37" t="e">
        <f t="shared" si="5"/>
        <v>#REF!</v>
      </c>
      <c r="E107" s="32" t="e">
        <f t="shared" si="6"/>
        <v>#REF!</v>
      </c>
      <c r="F107" s="32" t="e">
        <f t="shared" si="7"/>
        <v>#REF!</v>
      </c>
    </row>
    <row r="108" spans="3:6">
      <c r="C108" s="33" t="e">
        <f>#REF!</f>
        <v>#REF!</v>
      </c>
      <c r="D108" s="37" t="e">
        <f t="shared" si="5"/>
        <v>#REF!</v>
      </c>
      <c r="E108" s="32" t="e">
        <f t="shared" si="6"/>
        <v>#REF!</v>
      </c>
      <c r="F108" s="32" t="e">
        <f t="shared" si="7"/>
        <v>#REF!</v>
      </c>
    </row>
    <row r="109" spans="3:6">
      <c r="C109" s="33" t="e">
        <f>#REF!</f>
        <v>#REF!</v>
      </c>
      <c r="D109" s="37" t="e">
        <f t="shared" si="5"/>
        <v>#REF!</v>
      </c>
      <c r="E109" s="32" t="e">
        <f t="shared" si="6"/>
        <v>#REF!</v>
      </c>
      <c r="F109" s="32" t="e">
        <f t="shared" si="7"/>
        <v>#REF!</v>
      </c>
    </row>
    <row r="110" spans="3:6">
      <c r="C110" s="33" t="e">
        <f>#REF!</f>
        <v>#REF!</v>
      </c>
      <c r="D110" s="37" t="e">
        <f t="shared" si="5"/>
        <v>#REF!</v>
      </c>
      <c r="E110" s="32" t="e">
        <f t="shared" si="6"/>
        <v>#REF!</v>
      </c>
      <c r="F110" s="32" t="e">
        <f t="shared" si="7"/>
        <v>#REF!</v>
      </c>
    </row>
    <row r="111" spans="3:6">
      <c r="C111" s="33" t="e">
        <f>#REF!</f>
        <v>#REF!</v>
      </c>
      <c r="D111" s="37" t="e">
        <f t="shared" si="5"/>
        <v>#REF!</v>
      </c>
      <c r="E111" s="32" t="e">
        <f t="shared" si="6"/>
        <v>#REF!</v>
      </c>
      <c r="F111" s="32" t="e">
        <f t="shared" si="7"/>
        <v>#REF!</v>
      </c>
    </row>
    <row r="112" spans="3:6">
      <c r="C112" s="33" t="e">
        <f>#REF!</f>
        <v>#REF!</v>
      </c>
      <c r="D112" s="37" t="e">
        <f t="shared" si="5"/>
        <v>#REF!</v>
      </c>
      <c r="E112" s="32" t="e">
        <f t="shared" si="6"/>
        <v>#REF!</v>
      </c>
      <c r="F112" s="32" t="e">
        <f t="shared" si="7"/>
        <v>#REF!</v>
      </c>
    </row>
    <row r="113" spans="3:6">
      <c r="C113" s="33" t="e">
        <f>#REF!</f>
        <v>#REF!</v>
      </c>
      <c r="D113" s="37" t="e">
        <f t="shared" si="5"/>
        <v>#REF!</v>
      </c>
      <c r="E113" s="32" t="e">
        <f t="shared" si="6"/>
        <v>#REF!</v>
      </c>
      <c r="F113" s="32" t="e">
        <f t="shared" si="7"/>
        <v>#REF!</v>
      </c>
    </row>
    <row r="114" spans="3:6">
      <c r="C114" s="33" t="e">
        <f>#REF!</f>
        <v>#REF!</v>
      </c>
      <c r="D114" s="37" t="e">
        <f t="shared" si="5"/>
        <v>#REF!</v>
      </c>
      <c r="E114" s="32" t="e">
        <f t="shared" si="6"/>
        <v>#REF!</v>
      </c>
      <c r="F114" s="32" t="e">
        <f t="shared" si="7"/>
        <v>#REF!</v>
      </c>
    </row>
    <row r="115" spans="3:6">
      <c r="C115" s="33" t="e">
        <f>#REF!</f>
        <v>#REF!</v>
      </c>
      <c r="D115" s="37" t="e">
        <f t="shared" si="5"/>
        <v>#REF!</v>
      </c>
      <c r="E115" s="32" t="e">
        <f t="shared" si="6"/>
        <v>#REF!</v>
      </c>
      <c r="F115" s="32" t="e">
        <f t="shared" si="7"/>
        <v>#REF!</v>
      </c>
    </row>
    <row r="116" spans="3:6">
      <c r="C116" s="33" t="e">
        <f>#REF!</f>
        <v>#REF!</v>
      </c>
      <c r="D116" s="37" t="e">
        <f t="shared" si="5"/>
        <v>#REF!</v>
      </c>
      <c r="E116" s="32" t="e">
        <f t="shared" si="6"/>
        <v>#REF!</v>
      </c>
      <c r="F116" s="32" t="e">
        <f t="shared" si="7"/>
        <v>#REF!</v>
      </c>
    </row>
    <row r="117" spans="3:6">
      <c r="C117" s="33" t="e">
        <f>#REF!</f>
        <v>#REF!</v>
      </c>
      <c r="D117" s="37" t="e">
        <f t="shared" si="5"/>
        <v>#REF!</v>
      </c>
      <c r="E117" s="32" t="e">
        <f t="shared" si="6"/>
        <v>#REF!</v>
      </c>
      <c r="F117" s="32" t="e">
        <f t="shared" si="7"/>
        <v>#REF!</v>
      </c>
    </row>
    <row r="118" spans="3:6">
      <c r="C118" s="33" t="e">
        <f>#REF!</f>
        <v>#REF!</v>
      </c>
      <c r="D118" s="37" t="e">
        <f t="shared" si="5"/>
        <v>#REF!</v>
      </c>
      <c r="E118" s="32" t="e">
        <f t="shared" si="6"/>
        <v>#REF!</v>
      </c>
      <c r="F118" s="32" t="e">
        <f t="shared" si="7"/>
        <v>#REF!</v>
      </c>
    </row>
    <row r="119" spans="3:6">
      <c r="C119" s="33" t="e">
        <f>#REF!</f>
        <v>#REF!</v>
      </c>
      <c r="D119" s="37" t="e">
        <f t="shared" si="5"/>
        <v>#REF!</v>
      </c>
      <c r="E119" s="32" t="e">
        <f t="shared" si="6"/>
        <v>#REF!</v>
      </c>
      <c r="F119" s="32" t="e">
        <f t="shared" si="7"/>
        <v>#REF!</v>
      </c>
    </row>
    <row r="120" spans="3:6">
      <c r="C120" s="33" t="e">
        <f>#REF!</f>
        <v>#REF!</v>
      </c>
      <c r="D120" s="37" t="e">
        <f t="shared" si="5"/>
        <v>#REF!</v>
      </c>
      <c r="E120" s="32" t="e">
        <f t="shared" si="6"/>
        <v>#REF!</v>
      </c>
      <c r="F120" s="32" t="e">
        <f t="shared" si="7"/>
        <v>#REF!</v>
      </c>
    </row>
    <row r="121" spans="3:6">
      <c r="C121" s="33" t="e">
        <f>#REF!</f>
        <v>#REF!</v>
      </c>
      <c r="D121" s="37" t="e">
        <f t="shared" si="5"/>
        <v>#REF!</v>
      </c>
      <c r="E121" s="32" t="e">
        <f t="shared" si="6"/>
        <v>#REF!</v>
      </c>
      <c r="F121" s="32" t="e">
        <f t="shared" si="7"/>
        <v>#REF!</v>
      </c>
    </row>
    <row r="122" spans="3:6">
      <c r="C122" s="33" t="e">
        <f>#REF!</f>
        <v>#REF!</v>
      </c>
      <c r="D122" s="37" t="e">
        <f t="shared" si="5"/>
        <v>#REF!</v>
      </c>
      <c r="E122" s="32" t="e">
        <f t="shared" si="6"/>
        <v>#REF!</v>
      </c>
      <c r="F122" s="32" t="e">
        <f t="shared" si="7"/>
        <v>#REF!</v>
      </c>
    </row>
    <row r="123" spans="3:6">
      <c r="C123" s="33" t="e">
        <f>#REF!</f>
        <v>#REF!</v>
      </c>
      <c r="D123" s="37" t="e">
        <f t="shared" si="5"/>
        <v>#REF!</v>
      </c>
      <c r="E123" s="32" t="e">
        <f t="shared" si="6"/>
        <v>#REF!</v>
      </c>
      <c r="F123" s="32" t="e">
        <f t="shared" si="7"/>
        <v>#REF!</v>
      </c>
    </row>
    <row r="124" spans="3:6">
      <c r="C124" s="33" t="e">
        <f>#REF!</f>
        <v>#REF!</v>
      </c>
      <c r="D124" s="37" t="e">
        <f t="shared" si="5"/>
        <v>#REF!</v>
      </c>
      <c r="E124" s="32" t="e">
        <f t="shared" si="6"/>
        <v>#REF!</v>
      </c>
      <c r="F124" s="32" t="e">
        <f t="shared" si="7"/>
        <v>#REF!</v>
      </c>
    </row>
    <row r="125" spans="3:6">
      <c r="C125" s="33" t="e">
        <f>#REF!</f>
        <v>#REF!</v>
      </c>
      <c r="D125" s="37" t="e">
        <f t="shared" si="5"/>
        <v>#REF!</v>
      </c>
      <c r="E125" s="32" t="e">
        <f t="shared" si="6"/>
        <v>#REF!</v>
      </c>
      <c r="F125" s="32" t="e">
        <f t="shared" si="7"/>
        <v>#REF!</v>
      </c>
    </row>
    <row r="126" spans="3:6">
      <c r="C126" s="33" t="e">
        <f>#REF!</f>
        <v>#REF!</v>
      </c>
      <c r="D126" s="37" t="e">
        <f t="shared" si="5"/>
        <v>#REF!</v>
      </c>
      <c r="E126" s="32" t="e">
        <f t="shared" si="6"/>
        <v>#REF!</v>
      </c>
      <c r="F126" s="32" t="e">
        <f t="shared" si="7"/>
        <v>#REF!</v>
      </c>
    </row>
    <row r="127" spans="3:6">
      <c r="C127" s="33" t="e">
        <f>#REF!</f>
        <v>#REF!</v>
      </c>
      <c r="D127" s="37" t="e">
        <f t="shared" si="5"/>
        <v>#REF!</v>
      </c>
      <c r="E127" s="32" t="e">
        <f t="shared" si="6"/>
        <v>#REF!</v>
      </c>
      <c r="F127" s="32" t="e">
        <f t="shared" si="7"/>
        <v>#REF!</v>
      </c>
    </row>
    <row r="128" spans="3:6">
      <c r="C128" s="33" t="e">
        <f>#REF!</f>
        <v>#REF!</v>
      </c>
      <c r="D128" s="37" t="e">
        <f t="shared" si="5"/>
        <v>#REF!</v>
      </c>
      <c r="E128" s="32" t="e">
        <f t="shared" si="6"/>
        <v>#REF!</v>
      </c>
      <c r="F128" s="32" t="e">
        <f t="shared" si="7"/>
        <v>#REF!</v>
      </c>
    </row>
    <row r="129" spans="3:6">
      <c r="C129" s="33" t="e">
        <f>#REF!</f>
        <v>#REF!</v>
      </c>
      <c r="D129" s="37" t="e">
        <f t="shared" si="5"/>
        <v>#REF!</v>
      </c>
      <c r="E129" s="32" t="e">
        <f t="shared" si="6"/>
        <v>#REF!</v>
      </c>
      <c r="F129" s="32" t="e">
        <f t="shared" si="7"/>
        <v>#REF!</v>
      </c>
    </row>
    <row r="130" spans="3:6">
      <c r="C130" s="33" t="e">
        <f>#REF!</f>
        <v>#REF!</v>
      </c>
      <c r="D130" s="37" t="e">
        <f t="shared" si="5"/>
        <v>#REF!</v>
      </c>
      <c r="E130" s="32" t="e">
        <f t="shared" si="6"/>
        <v>#REF!</v>
      </c>
      <c r="F130" s="32" t="e">
        <f t="shared" si="7"/>
        <v>#REF!</v>
      </c>
    </row>
    <row r="131" spans="3:6">
      <c r="C131" s="33" t="e">
        <f>#REF!</f>
        <v>#REF!</v>
      </c>
      <c r="D131" s="37" t="e">
        <f t="shared" si="5"/>
        <v>#REF!</v>
      </c>
      <c r="E131" s="32" t="e">
        <f t="shared" si="6"/>
        <v>#REF!</v>
      </c>
      <c r="F131" s="32" t="e">
        <f t="shared" si="7"/>
        <v>#REF!</v>
      </c>
    </row>
    <row r="132" spans="3:6">
      <c r="C132" s="33" t="e">
        <f>#REF!</f>
        <v>#REF!</v>
      </c>
      <c r="D132" s="37" t="e">
        <f t="shared" si="5"/>
        <v>#REF!</v>
      </c>
      <c r="E132" s="32" t="e">
        <f t="shared" si="6"/>
        <v>#REF!</v>
      </c>
      <c r="F132" s="32" t="e">
        <f t="shared" si="7"/>
        <v>#REF!</v>
      </c>
    </row>
    <row r="133" spans="3:6">
      <c r="C133" s="33" t="e">
        <f>#REF!</f>
        <v>#REF!</v>
      </c>
      <c r="D133" s="37" t="e">
        <f t="shared" si="5"/>
        <v>#REF!</v>
      </c>
      <c r="E133" s="32" t="e">
        <f t="shared" si="6"/>
        <v>#REF!</v>
      </c>
      <c r="F133" s="32" t="e">
        <f t="shared" si="7"/>
        <v>#REF!</v>
      </c>
    </row>
    <row r="134" spans="3:6">
      <c r="C134" s="33" t="e">
        <f>#REF!</f>
        <v>#REF!</v>
      </c>
      <c r="D134" s="37" t="e">
        <f t="shared" si="5"/>
        <v>#REF!</v>
      </c>
      <c r="E134" s="32" t="e">
        <f t="shared" si="6"/>
        <v>#REF!</v>
      </c>
      <c r="F134" s="32" t="e">
        <f t="shared" si="7"/>
        <v>#REF!</v>
      </c>
    </row>
    <row r="135" spans="3:6">
      <c r="C135" s="33" t="e">
        <f>#REF!</f>
        <v>#REF!</v>
      </c>
      <c r="D135" s="37" t="e">
        <f t="shared" si="5"/>
        <v>#REF!</v>
      </c>
      <c r="E135" s="32" t="e">
        <f t="shared" si="6"/>
        <v>#REF!</v>
      </c>
      <c r="F135" s="32" t="e">
        <f t="shared" si="7"/>
        <v>#REF!</v>
      </c>
    </row>
    <row r="136" spans="3:6">
      <c r="C136" s="33" t="e">
        <f>#REF!</f>
        <v>#REF!</v>
      </c>
      <c r="D136" s="37" t="e">
        <f t="shared" si="5"/>
        <v>#REF!</v>
      </c>
      <c r="E136" s="32" t="e">
        <f t="shared" si="6"/>
        <v>#REF!</v>
      </c>
      <c r="F136" s="32" t="e">
        <f t="shared" si="7"/>
        <v>#REF!</v>
      </c>
    </row>
    <row r="137" spans="3:6">
      <c r="C137" s="33" t="e">
        <f>#REF!</f>
        <v>#REF!</v>
      </c>
      <c r="D137" s="37" t="e">
        <f t="shared" si="5"/>
        <v>#REF!</v>
      </c>
      <c r="E137" s="32" t="e">
        <f t="shared" si="6"/>
        <v>#REF!</v>
      </c>
      <c r="F137" s="32" t="e">
        <f t="shared" si="7"/>
        <v>#REF!</v>
      </c>
    </row>
    <row r="138" spans="3:6">
      <c r="C138" s="33" t="e">
        <f>#REF!</f>
        <v>#REF!</v>
      </c>
      <c r="D138" s="37" t="e">
        <f t="shared" si="5"/>
        <v>#REF!</v>
      </c>
      <c r="E138" s="32" t="e">
        <f t="shared" si="6"/>
        <v>#REF!</v>
      </c>
      <c r="F138" s="32" t="e">
        <f t="shared" si="7"/>
        <v>#REF!</v>
      </c>
    </row>
    <row r="139" spans="3:6">
      <c r="C139" s="33" t="e">
        <f>#REF!</f>
        <v>#REF!</v>
      </c>
      <c r="D139" s="37" t="e">
        <f t="shared" si="5"/>
        <v>#REF!</v>
      </c>
      <c r="E139" s="32" t="e">
        <f t="shared" si="6"/>
        <v>#REF!</v>
      </c>
      <c r="F139" s="32" t="e">
        <f t="shared" si="7"/>
        <v>#REF!</v>
      </c>
    </row>
    <row r="140" spans="3:6">
      <c r="C140" s="33" t="e">
        <f>#REF!</f>
        <v>#REF!</v>
      </c>
      <c r="D140" s="37" t="e">
        <f t="shared" si="5"/>
        <v>#REF!</v>
      </c>
      <c r="E140" s="32" t="e">
        <f t="shared" si="6"/>
        <v>#REF!</v>
      </c>
      <c r="F140" s="32" t="e">
        <f t="shared" si="7"/>
        <v>#REF!</v>
      </c>
    </row>
    <row r="141" spans="3:6">
      <c r="C141" s="33" t="e">
        <f>#REF!</f>
        <v>#REF!</v>
      </c>
      <c r="D141" s="37" t="e">
        <f t="shared" si="5"/>
        <v>#REF!</v>
      </c>
      <c r="E141" s="32" t="e">
        <f t="shared" si="6"/>
        <v>#REF!</v>
      </c>
      <c r="F141" s="32" t="e">
        <f t="shared" si="7"/>
        <v>#REF!</v>
      </c>
    </row>
    <row r="142" spans="3:6">
      <c r="C142" s="33" t="e">
        <f>#REF!</f>
        <v>#REF!</v>
      </c>
      <c r="D142" s="37" t="e">
        <f t="shared" si="5"/>
        <v>#REF!</v>
      </c>
      <c r="E142" s="32" t="e">
        <f t="shared" si="6"/>
        <v>#REF!</v>
      </c>
      <c r="F142" s="32" t="e">
        <f t="shared" si="7"/>
        <v>#REF!</v>
      </c>
    </row>
    <row r="143" spans="3:6">
      <c r="C143" s="33" t="e">
        <f>#REF!</f>
        <v>#REF!</v>
      </c>
      <c r="D143" s="37" t="e">
        <f t="shared" si="5"/>
        <v>#REF!</v>
      </c>
      <c r="E143" s="32" t="e">
        <f t="shared" si="6"/>
        <v>#REF!</v>
      </c>
      <c r="F143" s="32" t="e">
        <f t="shared" si="7"/>
        <v>#REF!</v>
      </c>
    </row>
    <row r="144" spans="3:6">
      <c r="C144" s="33" t="e">
        <f>#REF!</f>
        <v>#REF!</v>
      </c>
      <c r="D144" s="37" t="e">
        <f t="shared" si="5"/>
        <v>#REF!</v>
      </c>
      <c r="E144" s="32" t="e">
        <f t="shared" si="6"/>
        <v>#REF!</v>
      </c>
      <c r="F144" s="32" t="e">
        <f t="shared" si="7"/>
        <v>#REF!</v>
      </c>
    </row>
    <row r="145" spans="3:6">
      <c r="C145" s="33" t="e">
        <f>#REF!</f>
        <v>#REF!</v>
      </c>
      <c r="D145" s="37" t="e">
        <f t="shared" si="5"/>
        <v>#REF!</v>
      </c>
      <c r="E145" s="32" t="e">
        <f t="shared" si="6"/>
        <v>#REF!</v>
      </c>
      <c r="F145" s="32" t="e">
        <f t="shared" si="7"/>
        <v>#REF!</v>
      </c>
    </row>
    <row r="146" spans="3:6">
      <c r="C146" s="33" t="e">
        <f>#REF!</f>
        <v>#REF!</v>
      </c>
      <c r="D146" s="37" t="e">
        <f t="shared" si="5"/>
        <v>#REF!</v>
      </c>
      <c r="E146" s="32" t="e">
        <f t="shared" si="6"/>
        <v>#REF!</v>
      </c>
      <c r="F146" s="32" t="e">
        <f t="shared" si="7"/>
        <v>#REF!</v>
      </c>
    </row>
    <row r="147" spans="3:6">
      <c r="C147" s="33" t="e">
        <f>#REF!</f>
        <v>#REF!</v>
      </c>
      <c r="D147" s="37" t="e">
        <f t="shared" si="5"/>
        <v>#REF!</v>
      </c>
      <c r="E147" s="32" t="e">
        <f t="shared" si="6"/>
        <v>#REF!</v>
      </c>
      <c r="F147" s="32" t="e">
        <f t="shared" si="7"/>
        <v>#REF!</v>
      </c>
    </row>
    <row r="148" spans="3:6">
      <c r="C148" s="33" t="e">
        <f>#REF!</f>
        <v>#REF!</v>
      </c>
      <c r="D148" s="37" t="e">
        <f t="shared" si="5"/>
        <v>#REF!</v>
      </c>
      <c r="E148" s="32" t="e">
        <f t="shared" si="6"/>
        <v>#REF!</v>
      </c>
      <c r="F148" s="32" t="e">
        <f t="shared" si="7"/>
        <v>#REF!</v>
      </c>
    </row>
    <row r="149" spans="3:6">
      <c r="C149" s="33" t="e">
        <f>#REF!</f>
        <v>#REF!</v>
      </c>
      <c r="D149" s="37" t="e">
        <f t="shared" si="5"/>
        <v>#REF!</v>
      </c>
      <c r="E149" s="32" t="e">
        <f t="shared" si="6"/>
        <v>#REF!</v>
      </c>
      <c r="F149" s="32" t="e">
        <f t="shared" si="7"/>
        <v>#REF!</v>
      </c>
    </row>
    <row r="150" spans="3:6">
      <c r="C150" s="33" t="e">
        <f>#REF!</f>
        <v>#REF!</v>
      </c>
      <c r="D150" s="37" t="e">
        <f t="shared" si="5"/>
        <v>#REF!</v>
      </c>
      <c r="E150" s="32" t="e">
        <f t="shared" si="6"/>
        <v>#REF!</v>
      </c>
      <c r="F150" s="32" t="e">
        <f t="shared" si="7"/>
        <v>#REF!</v>
      </c>
    </row>
    <row r="151" spans="3:6">
      <c r="C151" s="33" t="e">
        <f>#REF!</f>
        <v>#REF!</v>
      </c>
      <c r="D151" s="37" t="e">
        <f t="shared" si="5"/>
        <v>#REF!</v>
      </c>
      <c r="E151" s="32" t="e">
        <f t="shared" si="6"/>
        <v>#REF!</v>
      </c>
      <c r="F151" s="32" t="e">
        <f t="shared" si="7"/>
        <v>#REF!</v>
      </c>
    </row>
    <row r="152" spans="3:6">
      <c r="C152" s="33" t="e">
        <f>#REF!</f>
        <v>#REF!</v>
      </c>
      <c r="D152" s="37" t="e">
        <f t="shared" si="5"/>
        <v>#REF!</v>
      </c>
      <c r="E152" s="32" t="e">
        <f t="shared" si="6"/>
        <v>#REF!</v>
      </c>
      <c r="F152" s="32" t="e">
        <f t="shared" si="7"/>
        <v>#REF!</v>
      </c>
    </row>
    <row r="153" spans="3:6">
      <c r="C153" s="33" t="e">
        <f>#REF!</f>
        <v>#REF!</v>
      </c>
      <c r="D153" s="37" t="e">
        <f t="shared" si="5"/>
        <v>#REF!</v>
      </c>
      <c r="E153" s="32" t="e">
        <f t="shared" si="6"/>
        <v>#REF!</v>
      </c>
      <c r="F153" s="32" t="e">
        <f t="shared" si="7"/>
        <v>#REF!</v>
      </c>
    </row>
    <row r="154" spans="3:6">
      <c r="C154" s="33" t="e">
        <f>#REF!</f>
        <v>#REF!</v>
      </c>
      <c r="D154" s="37" t="e">
        <f t="shared" ref="D154:D217" si="8">C154</f>
        <v>#REF!</v>
      </c>
      <c r="E154" s="32" t="e">
        <f t="shared" ref="E154:E217" si="9">ROUND(C154*(SUM($D$6:$D$20)/15),2)</f>
        <v>#REF!</v>
      </c>
      <c r="F154" s="32" t="e">
        <f t="shared" ref="F154:F217" si="10">ROUND(C154*(SUM($D$1:$D$20)/20),2)</f>
        <v>#REF!</v>
      </c>
    </row>
    <row r="155" spans="3:6">
      <c r="C155" s="33" t="e">
        <f>#REF!</f>
        <v>#REF!</v>
      </c>
      <c r="D155" s="37" t="e">
        <f t="shared" si="8"/>
        <v>#REF!</v>
      </c>
      <c r="E155" s="32" t="e">
        <f t="shared" si="9"/>
        <v>#REF!</v>
      </c>
      <c r="F155" s="32" t="e">
        <f t="shared" si="10"/>
        <v>#REF!</v>
      </c>
    </row>
    <row r="156" spans="3:6">
      <c r="C156" s="33" t="e">
        <f>#REF!</f>
        <v>#REF!</v>
      </c>
      <c r="D156" s="37" t="e">
        <f t="shared" si="8"/>
        <v>#REF!</v>
      </c>
      <c r="E156" s="32" t="e">
        <f t="shared" si="9"/>
        <v>#REF!</v>
      </c>
      <c r="F156" s="32" t="e">
        <f t="shared" si="10"/>
        <v>#REF!</v>
      </c>
    </row>
    <row r="157" spans="3:6">
      <c r="C157" s="33" t="e">
        <f>#REF!</f>
        <v>#REF!</v>
      </c>
      <c r="D157" s="37" t="e">
        <f t="shared" si="8"/>
        <v>#REF!</v>
      </c>
      <c r="E157" s="32" t="e">
        <f t="shared" si="9"/>
        <v>#REF!</v>
      </c>
      <c r="F157" s="32" t="e">
        <f t="shared" si="10"/>
        <v>#REF!</v>
      </c>
    </row>
    <row r="158" spans="3:6">
      <c r="C158" s="33" t="e">
        <f>#REF!</f>
        <v>#REF!</v>
      </c>
      <c r="D158" s="37" t="e">
        <f t="shared" si="8"/>
        <v>#REF!</v>
      </c>
      <c r="E158" s="32" t="e">
        <f t="shared" si="9"/>
        <v>#REF!</v>
      </c>
      <c r="F158" s="32" t="e">
        <f t="shared" si="10"/>
        <v>#REF!</v>
      </c>
    </row>
    <row r="159" spans="3:6">
      <c r="C159" s="33" t="e">
        <f>#REF!</f>
        <v>#REF!</v>
      </c>
      <c r="D159" s="37" t="e">
        <f t="shared" si="8"/>
        <v>#REF!</v>
      </c>
      <c r="E159" s="32" t="e">
        <f t="shared" si="9"/>
        <v>#REF!</v>
      </c>
      <c r="F159" s="32" t="e">
        <f t="shared" si="10"/>
        <v>#REF!</v>
      </c>
    </row>
    <row r="160" spans="3:6">
      <c r="C160" s="33" t="e">
        <f>#REF!</f>
        <v>#REF!</v>
      </c>
      <c r="D160" s="37" t="e">
        <f t="shared" si="8"/>
        <v>#REF!</v>
      </c>
      <c r="E160" s="32" t="e">
        <f t="shared" si="9"/>
        <v>#REF!</v>
      </c>
      <c r="F160" s="32" t="e">
        <f t="shared" si="10"/>
        <v>#REF!</v>
      </c>
    </row>
    <row r="161" spans="3:6">
      <c r="C161" s="33" t="e">
        <f>#REF!</f>
        <v>#REF!</v>
      </c>
      <c r="D161" s="37" t="e">
        <f t="shared" si="8"/>
        <v>#REF!</v>
      </c>
      <c r="E161" s="32" t="e">
        <f t="shared" si="9"/>
        <v>#REF!</v>
      </c>
      <c r="F161" s="32" t="e">
        <f t="shared" si="10"/>
        <v>#REF!</v>
      </c>
    </row>
    <row r="162" spans="3:6">
      <c r="C162" s="33" t="e">
        <f>#REF!</f>
        <v>#REF!</v>
      </c>
      <c r="D162" s="37" t="e">
        <f t="shared" si="8"/>
        <v>#REF!</v>
      </c>
      <c r="E162" s="32" t="e">
        <f t="shared" si="9"/>
        <v>#REF!</v>
      </c>
      <c r="F162" s="32" t="e">
        <f t="shared" si="10"/>
        <v>#REF!</v>
      </c>
    </row>
    <row r="163" spans="3:6">
      <c r="C163" s="33" t="e">
        <f>#REF!</f>
        <v>#REF!</v>
      </c>
      <c r="D163" s="37" t="e">
        <f t="shared" si="8"/>
        <v>#REF!</v>
      </c>
      <c r="E163" s="32" t="e">
        <f t="shared" si="9"/>
        <v>#REF!</v>
      </c>
      <c r="F163" s="32" t="e">
        <f t="shared" si="10"/>
        <v>#REF!</v>
      </c>
    </row>
    <row r="164" spans="3:6">
      <c r="C164" s="33" t="e">
        <f>#REF!</f>
        <v>#REF!</v>
      </c>
      <c r="D164" s="37" t="e">
        <f t="shared" si="8"/>
        <v>#REF!</v>
      </c>
      <c r="E164" s="32" t="e">
        <f t="shared" si="9"/>
        <v>#REF!</v>
      </c>
      <c r="F164" s="32" t="e">
        <f t="shared" si="10"/>
        <v>#REF!</v>
      </c>
    </row>
    <row r="165" spans="3:6">
      <c r="C165" s="33" t="e">
        <f>#REF!</f>
        <v>#REF!</v>
      </c>
      <c r="D165" s="37" t="e">
        <f t="shared" si="8"/>
        <v>#REF!</v>
      </c>
      <c r="E165" s="32" t="e">
        <f t="shared" si="9"/>
        <v>#REF!</v>
      </c>
      <c r="F165" s="32" t="e">
        <f t="shared" si="10"/>
        <v>#REF!</v>
      </c>
    </row>
    <row r="166" spans="3:6">
      <c r="C166" s="33" t="e">
        <f>#REF!</f>
        <v>#REF!</v>
      </c>
      <c r="D166" s="37" t="e">
        <f t="shared" si="8"/>
        <v>#REF!</v>
      </c>
      <c r="E166" s="32" t="e">
        <f t="shared" si="9"/>
        <v>#REF!</v>
      </c>
      <c r="F166" s="32" t="e">
        <f t="shared" si="10"/>
        <v>#REF!</v>
      </c>
    </row>
    <row r="167" spans="3:6">
      <c r="C167" s="33" t="e">
        <f>#REF!</f>
        <v>#REF!</v>
      </c>
      <c r="D167" s="37" t="e">
        <f t="shared" si="8"/>
        <v>#REF!</v>
      </c>
      <c r="E167" s="32" t="e">
        <f t="shared" si="9"/>
        <v>#REF!</v>
      </c>
      <c r="F167" s="32" t="e">
        <f t="shared" si="10"/>
        <v>#REF!</v>
      </c>
    </row>
    <row r="168" spans="3:6">
      <c r="C168" s="33" t="e">
        <f>#REF!</f>
        <v>#REF!</v>
      </c>
      <c r="D168" s="37" t="e">
        <f t="shared" si="8"/>
        <v>#REF!</v>
      </c>
      <c r="E168" s="32" t="e">
        <f t="shared" si="9"/>
        <v>#REF!</v>
      </c>
      <c r="F168" s="32" t="e">
        <f t="shared" si="10"/>
        <v>#REF!</v>
      </c>
    </row>
    <row r="169" spans="3:6">
      <c r="C169" s="33" t="e">
        <f>#REF!</f>
        <v>#REF!</v>
      </c>
      <c r="D169" s="37" t="e">
        <f t="shared" si="8"/>
        <v>#REF!</v>
      </c>
      <c r="E169" s="32" t="e">
        <f t="shared" si="9"/>
        <v>#REF!</v>
      </c>
      <c r="F169" s="32" t="e">
        <f t="shared" si="10"/>
        <v>#REF!</v>
      </c>
    </row>
    <row r="170" spans="3:6">
      <c r="C170" s="33" t="e">
        <f>#REF!</f>
        <v>#REF!</v>
      </c>
      <c r="D170" s="37" t="e">
        <f t="shared" si="8"/>
        <v>#REF!</v>
      </c>
      <c r="E170" s="32" t="e">
        <f t="shared" si="9"/>
        <v>#REF!</v>
      </c>
      <c r="F170" s="32" t="e">
        <f t="shared" si="10"/>
        <v>#REF!</v>
      </c>
    </row>
    <row r="171" spans="3:6">
      <c r="C171" s="33" t="e">
        <f>#REF!</f>
        <v>#REF!</v>
      </c>
      <c r="D171" s="37" t="e">
        <f t="shared" si="8"/>
        <v>#REF!</v>
      </c>
      <c r="E171" s="32" t="e">
        <f t="shared" si="9"/>
        <v>#REF!</v>
      </c>
      <c r="F171" s="32" t="e">
        <f t="shared" si="10"/>
        <v>#REF!</v>
      </c>
    </row>
    <row r="172" spans="3:6">
      <c r="C172" s="33" t="e">
        <f>#REF!</f>
        <v>#REF!</v>
      </c>
      <c r="D172" s="37" t="e">
        <f t="shared" si="8"/>
        <v>#REF!</v>
      </c>
      <c r="E172" s="32" t="e">
        <f t="shared" si="9"/>
        <v>#REF!</v>
      </c>
      <c r="F172" s="32" t="e">
        <f t="shared" si="10"/>
        <v>#REF!</v>
      </c>
    </row>
    <row r="173" spans="3:6">
      <c r="C173" s="33" t="e">
        <f>#REF!</f>
        <v>#REF!</v>
      </c>
      <c r="D173" s="37" t="e">
        <f t="shared" si="8"/>
        <v>#REF!</v>
      </c>
      <c r="E173" s="32" t="e">
        <f t="shared" si="9"/>
        <v>#REF!</v>
      </c>
      <c r="F173" s="32" t="e">
        <f t="shared" si="10"/>
        <v>#REF!</v>
      </c>
    </row>
    <row r="174" spans="3:6">
      <c r="C174" s="33" t="e">
        <f>#REF!</f>
        <v>#REF!</v>
      </c>
      <c r="D174" s="37" t="e">
        <f t="shared" si="8"/>
        <v>#REF!</v>
      </c>
      <c r="E174" s="32" t="e">
        <f t="shared" si="9"/>
        <v>#REF!</v>
      </c>
      <c r="F174" s="32" t="e">
        <f t="shared" si="10"/>
        <v>#REF!</v>
      </c>
    </row>
    <row r="175" spans="3:6">
      <c r="C175" s="33" t="e">
        <f>#REF!</f>
        <v>#REF!</v>
      </c>
      <c r="D175" s="37" t="e">
        <f t="shared" si="8"/>
        <v>#REF!</v>
      </c>
      <c r="E175" s="32" t="e">
        <f t="shared" si="9"/>
        <v>#REF!</v>
      </c>
      <c r="F175" s="32" t="e">
        <f t="shared" si="10"/>
        <v>#REF!</v>
      </c>
    </row>
    <row r="176" spans="3:6">
      <c r="C176" s="33" t="e">
        <f>#REF!</f>
        <v>#REF!</v>
      </c>
      <c r="D176" s="37" t="e">
        <f t="shared" si="8"/>
        <v>#REF!</v>
      </c>
      <c r="E176" s="32" t="e">
        <f t="shared" si="9"/>
        <v>#REF!</v>
      </c>
      <c r="F176" s="32" t="e">
        <f t="shared" si="10"/>
        <v>#REF!</v>
      </c>
    </row>
    <row r="177" spans="3:6">
      <c r="C177" s="33" t="e">
        <f>#REF!</f>
        <v>#REF!</v>
      </c>
      <c r="D177" s="37" t="e">
        <f t="shared" si="8"/>
        <v>#REF!</v>
      </c>
      <c r="E177" s="32" t="e">
        <f t="shared" si="9"/>
        <v>#REF!</v>
      </c>
      <c r="F177" s="32" t="e">
        <f t="shared" si="10"/>
        <v>#REF!</v>
      </c>
    </row>
    <row r="178" spans="3:6">
      <c r="C178" s="33" t="e">
        <f>#REF!</f>
        <v>#REF!</v>
      </c>
      <c r="D178" s="37" t="e">
        <f t="shared" si="8"/>
        <v>#REF!</v>
      </c>
      <c r="E178" s="32" t="e">
        <f t="shared" si="9"/>
        <v>#REF!</v>
      </c>
      <c r="F178" s="32" t="e">
        <f t="shared" si="10"/>
        <v>#REF!</v>
      </c>
    </row>
    <row r="179" spans="3:6">
      <c r="C179" s="33" t="e">
        <f>#REF!</f>
        <v>#REF!</v>
      </c>
      <c r="D179" s="37" t="e">
        <f t="shared" si="8"/>
        <v>#REF!</v>
      </c>
      <c r="E179" s="32" t="e">
        <f t="shared" si="9"/>
        <v>#REF!</v>
      </c>
      <c r="F179" s="32" t="e">
        <f t="shared" si="10"/>
        <v>#REF!</v>
      </c>
    </row>
    <row r="180" spans="3:6">
      <c r="C180" s="33" t="e">
        <f>#REF!</f>
        <v>#REF!</v>
      </c>
      <c r="D180" s="37" t="e">
        <f t="shared" si="8"/>
        <v>#REF!</v>
      </c>
      <c r="E180" s="32" t="e">
        <f t="shared" si="9"/>
        <v>#REF!</v>
      </c>
      <c r="F180" s="32" t="e">
        <f t="shared" si="10"/>
        <v>#REF!</v>
      </c>
    </row>
    <row r="181" spans="3:6">
      <c r="C181" s="33" t="e">
        <f>#REF!</f>
        <v>#REF!</v>
      </c>
      <c r="D181" s="37" t="e">
        <f t="shared" si="8"/>
        <v>#REF!</v>
      </c>
      <c r="E181" s="32" t="e">
        <f t="shared" si="9"/>
        <v>#REF!</v>
      </c>
      <c r="F181" s="32" t="e">
        <f t="shared" si="10"/>
        <v>#REF!</v>
      </c>
    </row>
    <row r="182" spans="3:6">
      <c r="C182" s="33" t="e">
        <f>#REF!</f>
        <v>#REF!</v>
      </c>
      <c r="D182" s="37" t="e">
        <f t="shared" si="8"/>
        <v>#REF!</v>
      </c>
      <c r="E182" s="32" t="e">
        <f t="shared" si="9"/>
        <v>#REF!</v>
      </c>
      <c r="F182" s="32" t="e">
        <f t="shared" si="10"/>
        <v>#REF!</v>
      </c>
    </row>
    <row r="183" spans="3:6">
      <c r="C183" s="33" t="e">
        <f>#REF!</f>
        <v>#REF!</v>
      </c>
      <c r="D183" s="37" t="e">
        <f t="shared" si="8"/>
        <v>#REF!</v>
      </c>
      <c r="E183" s="32" t="e">
        <f t="shared" si="9"/>
        <v>#REF!</v>
      </c>
      <c r="F183" s="32" t="e">
        <f t="shared" si="10"/>
        <v>#REF!</v>
      </c>
    </row>
    <row r="184" spans="3:6">
      <c r="C184" s="33" t="e">
        <f>#REF!</f>
        <v>#REF!</v>
      </c>
      <c r="D184" s="37" t="e">
        <f t="shared" si="8"/>
        <v>#REF!</v>
      </c>
      <c r="E184" s="32" t="e">
        <f t="shared" si="9"/>
        <v>#REF!</v>
      </c>
      <c r="F184" s="32" t="e">
        <f t="shared" si="10"/>
        <v>#REF!</v>
      </c>
    </row>
    <row r="185" spans="3:6">
      <c r="C185" s="33" t="e">
        <f>#REF!</f>
        <v>#REF!</v>
      </c>
      <c r="D185" s="37" t="e">
        <f t="shared" si="8"/>
        <v>#REF!</v>
      </c>
      <c r="E185" s="32" t="e">
        <f t="shared" si="9"/>
        <v>#REF!</v>
      </c>
      <c r="F185" s="32" t="e">
        <f t="shared" si="10"/>
        <v>#REF!</v>
      </c>
    </row>
    <row r="186" spans="3:6">
      <c r="C186" s="33" t="e">
        <f>#REF!</f>
        <v>#REF!</v>
      </c>
      <c r="D186" s="37" t="e">
        <f t="shared" si="8"/>
        <v>#REF!</v>
      </c>
      <c r="E186" s="32" t="e">
        <f t="shared" si="9"/>
        <v>#REF!</v>
      </c>
      <c r="F186" s="32" t="e">
        <f t="shared" si="10"/>
        <v>#REF!</v>
      </c>
    </row>
    <row r="187" spans="3:6">
      <c r="C187" s="33" t="e">
        <f>#REF!</f>
        <v>#REF!</v>
      </c>
      <c r="D187" s="37" t="e">
        <f t="shared" si="8"/>
        <v>#REF!</v>
      </c>
      <c r="E187" s="32" t="e">
        <f t="shared" si="9"/>
        <v>#REF!</v>
      </c>
      <c r="F187" s="32" t="e">
        <f t="shared" si="10"/>
        <v>#REF!</v>
      </c>
    </row>
    <row r="188" spans="3:6">
      <c r="C188" s="33" t="e">
        <f>#REF!</f>
        <v>#REF!</v>
      </c>
      <c r="D188" s="37" t="e">
        <f t="shared" si="8"/>
        <v>#REF!</v>
      </c>
      <c r="E188" s="32" t="e">
        <f t="shared" si="9"/>
        <v>#REF!</v>
      </c>
      <c r="F188" s="32" t="e">
        <f t="shared" si="10"/>
        <v>#REF!</v>
      </c>
    </row>
    <row r="189" spans="3:6">
      <c r="C189" s="33" t="e">
        <f>#REF!</f>
        <v>#REF!</v>
      </c>
      <c r="D189" s="37" t="e">
        <f t="shared" si="8"/>
        <v>#REF!</v>
      </c>
      <c r="E189" s="32" t="e">
        <f t="shared" si="9"/>
        <v>#REF!</v>
      </c>
      <c r="F189" s="32" t="e">
        <f t="shared" si="10"/>
        <v>#REF!</v>
      </c>
    </row>
    <row r="190" spans="3:6">
      <c r="C190" s="33" t="e">
        <f>#REF!</f>
        <v>#REF!</v>
      </c>
      <c r="D190" s="37" t="e">
        <f t="shared" si="8"/>
        <v>#REF!</v>
      </c>
      <c r="E190" s="32" t="e">
        <f t="shared" si="9"/>
        <v>#REF!</v>
      </c>
      <c r="F190" s="32" t="e">
        <f t="shared" si="10"/>
        <v>#REF!</v>
      </c>
    </row>
    <row r="191" spans="3:6">
      <c r="C191" s="33" t="e">
        <f>#REF!</f>
        <v>#REF!</v>
      </c>
      <c r="D191" s="37" t="e">
        <f t="shared" si="8"/>
        <v>#REF!</v>
      </c>
      <c r="E191" s="32" t="e">
        <f t="shared" si="9"/>
        <v>#REF!</v>
      </c>
      <c r="F191" s="32" t="e">
        <f t="shared" si="10"/>
        <v>#REF!</v>
      </c>
    </row>
    <row r="192" spans="3:6">
      <c r="C192" s="33" t="e">
        <f>#REF!</f>
        <v>#REF!</v>
      </c>
      <c r="D192" s="37" t="e">
        <f t="shared" si="8"/>
        <v>#REF!</v>
      </c>
      <c r="E192" s="32" t="e">
        <f t="shared" si="9"/>
        <v>#REF!</v>
      </c>
      <c r="F192" s="32" t="e">
        <f t="shared" si="10"/>
        <v>#REF!</v>
      </c>
    </row>
    <row r="193" spans="3:6">
      <c r="C193" s="33" t="e">
        <f>#REF!</f>
        <v>#REF!</v>
      </c>
      <c r="D193" s="37" t="e">
        <f t="shared" si="8"/>
        <v>#REF!</v>
      </c>
      <c r="E193" s="32" t="e">
        <f t="shared" si="9"/>
        <v>#REF!</v>
      </c>
      <c r="F193" s="32" t="e">
        <f t="shared" si="10"/>
        <v>#REF!</v>
      </c>
    </row>
    <row r="194" spans="3:6">
      <c r="C194" s="33" t="e">
        <f>#REF!</f>
        <v>#REF!</v>
      </c>
      <c r="D194" s="37" t="e">
        <f t="shared" si="8"/>
        <v>#REF!</v>
      </c>
      <c r="E194" s="32" t="e">
        <f t="shared" si="9"/>
        <v>#REF!</v>
      </c>
      <c r="F194" s="32" t="e">
        <f t="shared" si="10"/>
        <v>#REF!</v>
      </c>
    </row>
    <row r="195" spans="3:6">
      <c r="C195" s="33" t="e">
        <f>#REF!</f>
        <v>#REF!</v>
      </c>
      <c r="D195" s="37" t="e">
        <f t="shared" si="8"/>
        <v>#REF!</v>
      </c>
      <c r="E195" s="32" t="e">
        <f t="shared" si="9"/>
        <v>#REF!</v>
      </c>
      <c r="F195" s="32" t="e">
        <f t="shared" si="10"/>
        <v>#REF!</v>
      </c>
    </row>
    <row r="196" spans="3:6">
      <c r="C196" s="33" t="e">
        <f>#REF!</f>
        <v>#REF!</v>
      </c>
      <c r="D196" s="37" t="e">
        <f t="shared" si="8"/>
        <v>#REF!</v>
      </c>
      <c r="E196" s="32" t="e">
        <f t="shared" si="9"/>
        <v>#REF!</v>
      </c>
      <c r="F196" s="32" t="e">
        <f t="shared" si="10"/>
        <v>#REF!</v>
      </c>
    </row>
    <row r="197" spans="3:6">
      <c r="C197" s="33" t="e">
        <f>#REF!</f>
        <v>#REF!</v>
      </c>
      <c r="D197" s="37" t="e">
        <f t="shared" si="8"/>
        <v>#REF!</v>
      </c>
      <c r="E197" s="32" t="e">
        <f t="shared" si="9"/>
        <v>#REF!</v>
      </c>
      <c r="F197" s="32" t="e">
        <f t="shared" si="10"/>
        <v>#REF!</v>
      </c>
    </row>
    <row r="198" spans="3:6">
      <c r="C198" s="33" t="e">
        <f>#REF!</f>
        <v>#REF!</v>
      </c>
      <c r="D198" s="37" t="e">
        <f t="shared" si="8"/>
        <v>#REF!</v>
      </c>
      <c r="E198" s="32" t="e">
        <f t="shared" si="9"/>
        <v>#REF!</v>
      </c>
      <c r="F198" s="32" t="e">
        <f t="shared" si="10"/>
        <v>#REF!</v>
      </c>
    </row>
    <row r="199" spans="3:6">
      <c r="C199" s="33" t="e">
        <f>#REF!</f>
        <v>#REF!</v>
      </c>
      <c r="D199" s="37" t="e">
        <f t="shared" si="8"/>
        <v>#REF!</v>
      </c>
      <c r="E199" s="32" t="e">
        <f t="shared" si="9"/>
        <v>#REF!</v>
      </c>
      <c r="F199" s="32" t="e">
        <f t="shared" si="10"/>
        <v>#REF!</v>
      </c>
    </row>
    <row r="200" spans="3:6">
      <c r="C200" s="33" t="e">
        <f>#REF!</f>
        <v>#REF!</v>
      </c>
      <c r="D200" s="37" t="e">
        <f t="shared" si="8"/>
        <v>#REF!</v>
      </c>
      <c r="E200" s="32" t="e">
        <f t="shared" si="9"/>
        <v>#REF!</v>
      </c>
      <c r="F200" s="32" t="e">
        <f t="shared" si="10"/>
        <v>#REF!</v>
      </c>
    </row>
    <row r="201" spans="3:6">
      <c r="C201" s="33" t="e">
        <f>#REF!</f>
        <v>#REF!</v>
      </c>
      <c r="D201" s="37" t="e">
        <f t="shared" si="8"/>
        <v>#REF!</v>
      </c>
      <c r="E201" s="32" t="e">
        <f t="shared" si="9"/>
        <v>#REF!</v>
      </c>
      <c r="F201" s="32" t="e">
        <f t="shared" si="10"/>
        <v>#REF!</v>
      </c>
    </row>
    <row r="202" spans="3:6">
      <c r="C202" s="33" t="e">
        <f>#REF!</f>
        <v>#REF!</v>
      </c>
      <c r="D202" s="37" t="e">
        <f t="shared" si="8"/>
        <v>#REF!</v>
      </c>
      <c r="E202" s="32" t="e">
        <f t="shared" si="9"/>
        <v>#REF!</v>
      </c>
      <c r="F202" s="32" t="e">
        <f t="shared" si="10"/>
        <v>#REF!</v>
      </c>
    </row>
    <row r="203" spans="3:6">
      <c r="C203" s="33" t="e">
        <f>#REF!</f>
        <v>#REF!</v>
      </c>
      <c r="D203" s="37" t="e">
        <f t="shared" si="8"/>
        <v>#REF!</v>
      </c>
      <c r="E203" s="32" t="e">
        <f t="shared" si="9"/>
        <v>#REF!</v>
      </c>
      <c r="F203" s="32" t="e">
        <f t="shared" si="10"/>
        <v>#REF!</v>
      </c>
    </row>
    <row r="204" spans="3:6">
      <c r="C204" s="33" t="e">
        <f>#REF!</f>
        <v>#REF!</v>
      </c>
      <c r="D204" s="37" t="e">
        <f t="shared" si="8"/>
        <v>#REF!</v>
      </c>
      <c r="E204" s="32" t="e">
        <f t="shared" si="9"/>
        <v>#REF!</v>
      </c>
      <c r="F204" s="32" t="e">
        <f t="shared" si="10"/>
        <v>#REF!</v>
      </c>
    </row>
    <row r="205" spans="3:6">
      <c r="C205" s="33" t="e">
        <f>#REF!</f>
        <v>#REF!</v>
      </c>
      <c r="D205" s="37" t="e">
        <f t="shared" si="8"/>
        <v>#REF!</v>
      </c>
      <c r="E205" s="32" t="e">
        <f t="shared" si="9"/>
        <v>#REF!</v>
      </c>
      <c r="F205" s="32" t="e">
        <f t="shared" si="10"/>
        <v>#REF!</v>
      </c>
    </row>
    <row r="206" spans="3:6">
      <c r="C206" s="33" t="e">
        <f>#REF!</f>
        <v>#REF!</v>
      </c>
      <c r="D206" s="37" t="e">
        <f t="shared" si="8"/>
        <v>#REF!</v>
      </c>
      <c r="E206" s="32" t="e">
        <f t="shared" si="9"/>
        <v>#REF!</v>
      </c>
      <c r="F206" s="32" t="e">
        <f t="shared" si="10"/>
        <v>#REF!</v>
      </c>
    </row>
    <row r="207" spans="3:6">
      <c r="C207" s="33" t="e">
        <f>#REF!</f>
        <v>#REF!</v>
      </c>
      <c r="D207" s="37" t="e">
        <f t="shared" si="8"/>
        <v>#REF!</v>
      </c>
      <c r="E207" s="32" t="e">
        <f t="shared" si="9"/>
        <v>#REF!</v>
      </c>
      <c r="F207" s="32" t="e">
        <f t="shared" si="10"/>
        <v>#REF!</v>
      </c>
    </row>
    <row r="208" spans="3:6">
      <c r="C208" s="33" t="e">
        <f>#REF!</f>
        <v>#REF!</v>
      </c>
      <c r="D208" s="37" t="e">
        <f t="shared" si="8"/>
        <v>#REF!</v>
      </c>
      <c r="E208" s="32" t="e">
        <f t="shared" si="9"/>
        <v>#REF!</v>
      </c>
      <c r="F208" s="32" t="e">
        <f t="shared" si="10"/>
        <v>#REF!</v>
      </c>
    </row>
    <row r="209" spans="3:6">
      <c r="C209" s="33" t="e">
        <f>#REF!</f>
        <v>#REF!</v>
      </c>
      <c r="D209" s="37" t="e">
        <f t="shared" si="8"/>
        <v>#REF!</v>
      </c>
      <c r="E209" s="32" t="e">
        <f t="shared" si="9"/>
        <v>#REF!</v>
      </c>
      <c r="F209" s="32" t="e">
        <f t="shared" si="10"/>
        <v>#REF!</v>
      </c>
    </row>
    <row r="210" spans="3:6">
      <c r="C210" s="33" t="e">
        <f>#REF!</f>
        <v>#REF!</v>
      </c>
      <c r="D210" s="37" t="e">
        <f t="shared" si="8"/>
        <v>#REF!</v>
      </c>
      <c r="E210" s="32" t="e">
        <f t="shared" si="9"/>
        <v>#REF!</v>
      </c>
      <c r="F210" s="32" t="e">
        <f t="shared" si="10"/>
        <v>#REF!</v>
      </c>
    </row>
    <row r="211" spans="3:6">
      <c r="C211" s="33" t="e">
        <f>#REF!</f>
        <v>#REF!</v>
      </c>
      <c r="D211" s="37" t="e">
        <f t="shared" si="8"/>
        <v>#REF!</v>
      </c>
      <c r="E211" s="32" t="e">
        <f t="shared" si="9"/>
        <v>#REF!</v>
      </c>
      <c r="F211" s="32" t="e">
        <f t="shared" si="10"/>
        <v>#REF!</v>
      </c>
    </row>
    <row r="212" spans="3:6">
      <c r="C212" s="33" t="e">
        <f>#REF!</f>
        <v>#REF!</v>
      </c>
      <c r="D212" s="37" t="e">
        <f t="shared" si="8"/>
        <v>#REF!</v>
      </c>
      <c r="E212" s="32" t="e">
        <f t="shared" si="9"/>
        <v>#REF!</v>
      </c>
      <c r="F212" s="32" t="e">
        <f t="shared" si="10"/>
        <v>#REF!</v>
      </c>
    </row>
    <row r="213" spans="3:6">
      <c r="C213" s="33" t="e">
        <f>#REF!</f>
        <v>#REF!</v>
      </c>
      <c r="D213" s="37" t="e">
        <f t="shared" si="8"/>
        <v>#REF!</v>
      </c>
      <c r="E213" s="32" t="e">
        <f t="shared" si="9"/>
        <v>#REF!</v>
      </c>
      <c r="F213" s="32" t="e">
        <f t="shared" si="10"/>
        <v>#REF!</v>
      </c>
    </row>
    <row r="214" spans="3:6">
      <c r="C214" s="33" t="e">
        <f>#REF!</f>
        <v>#REF!</v>
      </c>
      <c r="D214" s="37" t="e">
        <f t="shared" si="8"/>
        <v>#REF!</v>
      </c>
      <c r="E214" s="32" t="e">
        <f t="shared" si="9"/>
        <v>#REF!</v>
      </c>
      <c r="F214" s="32" t="e">
        <f t="shared" si="10"/>
        <v>#REF!</v>
      </c>
    </row>
    <row r="215" spans="3:6">
      <c r="C215" s="33" t="e">
        <f>#REF!</f>
        <v>#REF!</v>
      </c>
      <c r="D215" s="37" t="e">
        <f t="shared" si="8"/>
        <v>#REF!</v>
      </c>
      <c r="E215" s="32" t="e">
        <f t="shared" si="9"/>
        <v>#REF!</v>
      </c>
      <c r="F215" s="32" t="e">
        <f t="shared" si="10"/>
        <v>#REF!</v>
      </c>
    </row>
    <row r="216" spans="3:6">
      <c r="C216" s="33" t="e">
        <f>#REF!</f>
        <v>#REF!</v>
      </c>
      <c r="D216" s="37" t="e">
        <f t="shared" si="8"/>
        <v>#REF!</v>
      </c>
      <c r="E216" s="32" t="e">
        <f t="shared" si="9"/>
        <v>#REF!</v>
      </c>
      <c r="F216" s="32" t="e">
        <f t="shared" si="10"/>
        <v>#REF!</v>
      </c>
    </row>
    <row r="217" spans="3:6">
      <c r="C217" s="33" t="e">
        <f>#REF!</f>
        <v>#REF!</v>
      </c>
      <c r="D217" s="37" t="e">
        <f t="shared" si="8"/>
        <v>#REF!</v>
      </c>
      <c r="E217" s="32" t="e">
        <f t="shared" si="9"/>
        <v>#REF!</v>
      </c>
      <c r="F217" s="32" t="e">
        <f t="shared" si="10"/>
        <v>#REF!</v>
      </c>
    </row>
    <row r="218" spans="3:6">
      <c r="C218" s="33" t="e">
        <f>#REF!</f>
        <v>#REF!</v>
      </c>
      <c r="D218" s="37" t="e">
        <f t="shared" ref="D218:D281" si="11">C218</f>
        <v>#REF!</v>
      </c>
      <c r="E218" s="32" t="e">
        <f t="shared" ref="E218:E281" si="12">ROUND(C218*(SUM($D$6:$D$20)/15),2)</f>
        <v>#REF!</v>
      </c>
      <c r="F218" s="32" t="e">
        <f t="shared" ref="F218:F281" si="13">ROUND(C218*(SUM($D$1:$D$20)/20),2)</f>
        <v>#REF!</v>
      </c>
    </row>
    <row r="219" spans="3:6">
      <c r="C219" s="33" t="e">
        <f>#REF!</f>
        <v>#REF!</v>
      </c>
      <c r="D219" s="37" t="e">
        <f t="shared" si="11"/>
        <v>#REF!</v>
      </c>
      <c r="E219" s="32" t="e">
        <f t="shared" si="12"/>
        <v>#REF!</v>
      </c>
      <c r="F219" s="32" t="e">
        <f t="shared" si="13"/>
        <v>#REF!</v>
      </c>
    </row>
    <row r="220" spans="3:6">
      <c r="C220" s="33" t="e">
        <f>#REF!</f>
        <v>#REF!</v>
      </c>
      <c r="D220" s="37" t="e">
        <f t="shared" si="11"/>
        <v>#REF!</v>
      </c>
      <c r="E220" s="32" t="e">
        <f t="shared" si="12"/>
        <v>#REF!</v>
      </c>
      <c r="F220" s="32" t="e">
        <f t="shared" si="13"/>
        <v>#REF!</v>
      </c>
    </row>
    <row r="221" spans="3:6">
      <c r="C221" s="33" t="e">
        <f>#REF!</f>
        <v>#REF!</v>
      </c>
      <c r="D221" s="37" t="e">
        <f t="shared" si="11"/>
        <v>#REF!</v>
      </c>
      <c r="E221" s="32" t="e">
        <f t="shared" si="12"/>
        <v>#REF!</v>
      </c>
      <c r="F221" s="32" t="e">
        <f t="shared" si="13"/>
        <v>#REF!</v>
      </c>
    </row>
    <row r="222" spans="3:6">
      <c r="C222" s="33" t="e">
        <f>#REF!</f>
        <v>#REF!</v>
      </c>
      <c r="D222" s="37" t="e">
        <f t="shared" si="11"/>
        <v>#REF!</v>
      </c>
      <c r="E222" s="32" t="e">
        <f t="shared" si="12"/>
        <v>#REF!</v>
      </c>
      <c r="F222" s="32" t="e">
        <f t="shared" si="13"/>
        <v>#REF!</v>
      </c>
    </row>
    <row r="223" spans="3:6">
      <c r="C223" s="33" t="e">
        <f>#REF!</f>
        <v>#REF!</v>
      </c>
      <c r="D223" s="37" t="e">
        <f t="shared" si="11"/>
        <v>#REF!</v>
      </c>
      <c r="E223" s="32" t="e">
        <f t="shared" si="12"/>
        <v>#REF!</v>
      </c>
      <c r="F223" s="32" t="e">
        <f t="shared" si="13"/>
        <v>#REF!</v>
      </c>
    </row>
    <row r="224" spans="3:6">
      <c r="C224" s="33" t="e">
        <f>#REF!</f>
        <v>#REF!</v>
      </c>
      <c r="D224" s="37" t="e">
        <f t="shared" si="11"/>
        <v>#REF!</v>
      </c>
      <c r="E224" s="32" t="e">
        <f t="shared" si="12"/>
        <v>#REF!</v>
      </c>
      <c r="F224" s="32" t="e">
        <f t="shared" si="13"/>
        <v>#REF!</v>
      </c>
    </row>
    <row r="225" spans="3:6">
      <c r="C225" s="33" t="e">
        <f>#REF!</f>
        <v>#REF!</v>
      </c>
      <c r="D225" s="37" t="e">
        <f t="shared" si="11"/>
        <v>#REF!</v>
      </c>
      <c r="E225" s="32" t="e">
        <f t="shared" si="12"/>
        <v>#REF!</v>
      </c>
      <c r="F225" s="32" t="e">
        <f t="shared" si="13"/>
        <v>#REF!</v>
      </c>
    </row>
    <row r="226" spans="3:6">
      <c r="C226" s="33" t="e">
        <f>#REF!</f>
        <v>#REF!</v>
      </c>
      <c r="D226" s="37" t="e">
        <f t="shared" si="11"/>
        <v>#REF!</v>
      </c>
      <c r="E226" s="32" t="e">
        <f t="shared" si="12"/>
        <v>#REF!</v>
      </c>
      <c r="F226" s="32" t="e">
        <f t="shared" si="13"/>
        <v>#REF!</v>
      </c>
    </row>
    <row r="227" spans="3:6">
      <c r="C227" s="33" t="e">
        <f>#REF!</f>
        <v>#REF!</v>
      </c>
      <c r="D227" s="37" t="e">
        <f t="shared" si="11"/>
        <v>#REF!</v>
      </c>
      <c r="E227" s="32" t="e">
        <f t="shared" si="12"/>
        <v>#REF!</v>
      </c>
      <c r="F227" s="32" t="e">
        <f t="shared" si="13"/>
        <v>#REF!</v>
      </c>
    </row>
    <row r="228" spans="3:6">
      <c r="C228" s="33" t="e">
        <f>#REF!</f>
        <v>#REF!</v>
      </c>
      <c r="D228" s="37" t="e">
        <f t="shared" si="11"/>
        <v>#REF!</v>
      </c>
      <c r="E228" s="32" t="e">
        <f t="shared" si="12"/>
        <v>#REF!</v>
      </c>
      <c r="F228" s="32" t="e">
        <f t="shared" si="13"/>
        <v>#REF!</v>
      </c>
    </row>
    <row r="229" spans="3:6">
      <c r="C229" s="33" t="e">
        <f>#REF!</f>
        <v>#REF!</v>
      </c>
      <c r="D229" s="37" t="e">
        <f t="shared" si="11"/>
        <v>#REF!</v>
      </c>
      <c r="E229" s="32" t="e">
        <f t="shared" si="12"/>
        <v>#REF!</v>
      </c>
      <c r="F229" s="32" t="e">
        <f t="shared" si="13"/>
        <v>#REF!</v>
      </c>
    </row>
    <row r="230" spans="3:6">
      <c r="C230" s="33" t="e">
        <f>#REF!</f>
        <v>#REF!</v>
      </c>
      <c r="D230" s="37" t="e">
        <f t="shared" si="11"/>
        <v>#REF!</v>
      </c>
      <c r="E230" s="32" t="e">
        <f t="shared" si="12"/>
        <v>#REF!</v>
      </c>
      <c r="F230" s="32" t="e">
        <f t="shared" si="13"/>
        <v>#REF!</v>
      </c>
    </row>
    <row r="231" spans="3:6">
      <c r="C231" s="33" t="e">
        <f>#REF!</f>
        <v>#REF!</v>
      </c>
      <c r="D231" s="37" t="e">
        <f t="shared" si="11"/>
        <v>#REF!</v>
      </c>
      <c r="E231" s="32" t="e">
        <f t="shared" si="12"/>
        <v>#REF!</v>
      </c>
      <c r="F231" s="32" t="e">
        <f t="shared" si="13"/>
        <v>#REF!</v>
      </c>
    </row>
    <row r="232" spans="3:6">
      <c r="C232" s="33" t="e">
        <f>#REF!</f>
        <v>#REF!</v>
      </c>
      <c r="D232" s="37" t="e">
        <f t="shared" si="11"/>
        <v>#REF!</v>
      </c>
      <c r="E232" s="32" t="e">
        <f t="shared" si="12"/>
        <v>#REF!</v>
      </c>
      <c r="F232" s="32" t="e">
        <f t="shared" si="13"/>
        <v>#REF!</v>
      </c>
    </row>
    <row r="233" spans="3:6">
      <c r="C233" s="33" t="e">
        <f>#REF!</f>
        <v>#REF!</v>
      </c>
      <c r="D233" s="37" t="e">
        <f t="shared" si="11"/>
        <v>#REF!</v>
      </c>
      <c r="E233" s="32" t="e">
        <f t="shared" si="12"/>
        <v>#REF!</v>
      </c>
      <c r="F233" s="32" t="e">
        <f t="shared" si="13"/>
        <v>#REF!</v>
      </c>
    </row>
    <row r="234" spans="3:6">
      <c r="C234" s="33" t="e">
        <f>#REF!</f>
        <v>#REF!</v>
      </c>
      <c r="D234" s="37" t="e">
        <f t="shared" si="11"/>
        <v>#REF!</v>
      </c>
      <c r="E234" s="32" t="e">
        <f t="shared" si="12"/>
        <v>#REF!</v>
      </c>
      <c r="F234" s="32" t="e">
        <f t="shared" si="13"/>
        <v>#REF!</v>
      </c>
    </row>
    <row r="235" spans="3:6">
      <c r="C235" s="33" t="e">
        <f>#REF!</f>
        <v>#REF!</v>
      </c>
      <c r="D235" s="37" t="e">
        <f t="shared" si="11"/>
        <v>#REF!</v>
      </c>
      <c r="E235" s="32" t="e">
        <f t="shared" si="12"/>
        <v>#REF!</v>
      </c>
      <c r="F235" s="32" t="e">
        <f t="shared" si="13"/>
        <v>#REF!</v>
      </c>
    </row>
    <row r="236" spans="3:6">
      <c r="C236" s="33" t="e">
        <f>#REF!</f>
        <v>#REF!</v>
      </c>
      <c r="D236" s="37" t="e">
        <f t="shared" si="11"/>
        <v>#REF!</v>
      </c>
      <c r="E236" s="32" t="e">
        <f t="shared" si="12"/>
        <v>#REF!</v>
      </c>
      <c r="F236" s="32" t="e">
        <f t="shared" si="13"/>
        <v>#REF!</v>
      </c>
    </row>
    <row r="237" spans="3:6">
      <c r="C237" s="33" t="e">
        <f>#REF!</f>
        <v>#REF!</v>
      </c>
      <c r="D237" s="37" t="e">
        <f t="shared" si="11"/>
        <v>#REF!</v>
      </c>
      <c r="E237" s="32" t="e">
        <f t="shared" si="12"/>
        <v>#REF!</v>
      </c>
      <c r="F237" s="32" t="e">
        <f t="shared" si="13"/>
        <v>#REF!</v>
      </c>
    </row>
    <row r="238" spans="3:6">
      <c r="C238" s="33" t="e">
        <f>#REF!</f>
        <v>#REF!</v>
      </c>
      <c r="D238" s="37" t="e">
        <f t="shared" si="11"/>
        <v>#REF!</v>
      </c>
      <c r="E238" s="32" t="e">
        <f t="shared" si="12"/>
        <v>#REF!</v>
      </c>
      <c r="F238" s="32" t="e">
        <f t="shared" si="13"/>
        <v>#REF!</v>
      </c>
    </row>
    <row r="239" spans="3:6">
      <c r="C239" s="33" t="e">
        <f>#REF!</f>
        <v>#REF!</v>
      </c>
      <c r="D239" s="37" t="e">
        <f t="shared" si="11"/>
        <v>#REF!</v>
      </c>
      <c r="E239" s="32" t="e">
        <f t="shared" si="12"/>
        <v>#REF!</v>
      </c>
      <c r="F239" s="32" t="e">
        <f t="shared" si="13"/>
        <v>#REF!</v>
      </c>
    </row>
    <row r="240" spans="3:6">
      <c r="C240" s="33" t="e">
        <f>#REF!</f>
        <v>#REF!</v>
      </c>
      <c r="D240" s="37" t="e">
        <f t="shared" si="11"/>
        <v>#REF!</v>
      </c>
      <c r="E240" s="32" t="e">
        <f t="shared" si="12"/>
        <v>#REF!</v>
      </c>
      <c r="F240" s="32" t="e">
        <f t="shared" si="13"/>
        <v>#REF!</v>
      </c>
    </row>
    <row r="241" spans="3:6">
      <c r="C241" s="33" t="e">
        <f>#REF!</f>
        <v>#REF!</v>
      </c>
      <c r="D241" s="37" t="e">
        <f t="shared" si="11"/>
        <v>#REF!</v>
      </c>
      <c r="E241" s="32" t="e">
        <f t="shared" si="12"/>
        <v>#REF!</v>
      </c>
      <c r="F241" s="32" t="e">
        <f t="shared" si="13"/>
        <v>#REF!</v>
      </c>
    </row>
    <row r="242" spans="3:6">
      <c r="C242" s="33" t="e">
        <f>#REF!</f>
        <v>#REF!</v>
      </c>
      <c r="D242" s="37" t="e">
        <f t="shared" si="11"/>
        <v>#REF!</v>
      </c>
      <c r="E242" s="32" t="e">
        <f t="shared" si="12"/>
        <v>#REF!</v>
      </c>
      <c r="F242" s="32" t="e">
        <f t="shared" si="13"/>
        <v>#REF!</v>
      </c>
    </row>
    <row r="243" spans="3:6">
      <c r="C243" s="33" t="e">
        <f>#REF!</f>
        <v>#REF!</v>
      </c>
      <c r="D243" s="37" t="e">
        <f t="shared" si="11"/>
        <v>#REF!</v>
      </c>
      <c r="E243" s="32" t="e">
        <f t="shared" si="12"/>
        <v>#REF!</v>
      </c>
      <c r="F243" s="32" t="e">
        <f t="shared" si="13"/>
        <v>#REF!</v>
      </c>
    </row>
    <row r="244" spans="3:6">
      <c r="C244" s="33" t="e">
        <f>#REF!</f>
        <v>#REF!</v>
      </c>
      <c r="D244" s="37" t="e">
        <f t="shared" si="11"/>
        <v>#REF!</v>
      </c>
      <c r="E244" s="32" t="e">
        <f t="shared" si="12"/>
        <v>#REF!</v>
      </c>
      <c r="F244" s="32" t="e">
        <f t="shared" si="13"/>
        <v>#REF!</v>
      </c>
    </row>
    <row r="245" spans="3:6">
      <c r="C245" s="33" t="e">
        <f>#REF!</f>
        <v>#REF!</v>
      </c>
      <c r="D245" s="37" t="e">
        <f t="shared" si="11"/>
        <v>#REF!</v>
      </c>
      <c r="E245" s="32" t="e">
        <f t="shared" si="12"/>
        <v>#REF!</v>
      </c>
      <c r="F245" s="32" t="e">
        <f t="shared" si="13"/>
        <v>#REF!</v>
      </c>
    </row>
    <row r="246" spans="3:6">
      <c r="C246" s="33" t="e">
        <f>#REF!</f>
        <v>#REF!</v>
      </c>
      <c r="D246" s="37" t="e">
        <f t="shared" si="11"/>
        <v>#REF!</v>
      </c>
      <c r="E246" s="32" t="e">
        <f t="shared" si="12"/>
        <v>#REF!</v>
      </c>
      <c r="F246" s="32" t="e">
        <f t="shared" si="13"/>
        <v>#REF!</v>
      </c>
    </row>
    <row r="247" spans="3:6">
      <c r="C247" s="33" t="e">
        <f>#REF!</f>
        <v>#REF!</v>
      </c>
      <c r="D247" s="37" t="e">
        <f t="shared" si="11"/>
        <v>#REF!</v>
      </c>
      <c r="E247" s="32" t="e">
        <f t="shared" si="12"/>
        <v>#REF!</v>
      </c>
      <c r="F247" s="32" t="e">
        <f t="shared" si="13"/>
        <v>#REF!</v>
      </c>
    </row>
    <row r="248" spans="3:6">
      <c r="C248" s="33" t="e">
        <f>#REF!</f>
        <v>#REF!</v>
      </c>
      <c r="D248" s="37" t="e">
        <f t="shared" si="11"/>
        <v>#REF!</v>
      </c>
      <c r="E248" s="32" t="e">
        <f t="shared" si="12"/>
        <v>#REF!</v>
      </c>
      <c r="F248" s="32" t="e">
        <f t="shared" si="13"/>
        <v>#REF!</v>
      </c>
    </row>
    <row r="249" spans="3:6">
      <c r="C249" s="33" t="e">
        <f>#REF!</f>
        <v>#REF!</v>
      </c>
      <c r="D249" s="37" t="e">
        <f t="shared" si="11"/>
        <v>#REF!</v>
      </c>
      <c r="E249" s="32" t="e">
        <f t="shared" si="12"/>
        <v>#REF!</v>
      </c>
      <c r="F249" s="32" t="e">
        <f t="shared" si="13"/>
        <v>#REF!</v>
      </c>
    </row>
    <row r="250" spans="3:6">
      <c r="C250" s="33" t="e">
        <f>#REF!</f>
        <v>#REF!</v>
      </c>
      <c r="D250" s="37" t="e">
        <f t="shared" si="11"/>
        <v>#REF!</v>
      </c>
      <c r="E250" s="32" t="e">
        <f t="shared" si="12"/>
        <v>#REF!</v>
      </c>
      <c r="F250" s="32" t="e">
        <f t="shared" si="13"/>
        <v>#REF!</v>
      </c>
    </row>
    <row r="251" spans="3:6">
      <c r="C251" s="33" t="e">
        <f>#REF!</f>
        <v>#REF!</v>
      </c>
      <c r="D251" s="37" t="e">
        <f t="shared" si="11"/>
        <v>#REF!</v>
      </c>
      <c r="E251" s="32" t="e">
        <f t="shared" si="12"/>
        <v>#REF!</v>
      </c>
      <c r="F251" s="32" t="e">
        <f t="shared" si="13"/>
        <v>#REF!</v>
      </c>
    </row>
    <row r="252" spans="3:6">
      <c r="C252" s="33" t="e">
        <f>#REF!</f>
        <v>#REF!</v>
      </c>
      <c r="D252" s="37" t="e">
        <f t="shared" si="11"/>
        <v>#REF!</v>
      </c>
      <c r="E252" s="32" t="e">
        <f t="shared" si="12"/>
        <v>#REF!</v>
      </c>
      <c r="F252" s="32" t="e">
        <f t="shared" si="13"/>
        <v>#REF!</v>
      </c>
    </row>
    <row r="253" spans="3:6">
      <c r="C253" s="33" t="e">
        <f>#REF!</f>
        <v>#REF!</v>
      </c>
      <c r="D253" s="37" t="e">
        <f t="shared" si="11"/>
        <v>#REF!</v>
      </c>
      <c r="E253" s="32" t="e">
        <f t="shared" si="12"/>
        <v>#REF!</v>
      </c>
      <c r="F253" s="32" t="e">
        <f t="shared" si="13"/>
        <v>#REF!</v>
      </c>
    </row>
    <row r="254" spans="3:6">
      <c r="C254" s="33" t="e">
        <f>#REF!</f>
        <v>#REF!</v>
      </c>
      <c r="D254" s="37" t="e">
        <f t="shared" si="11"/>
        <v>#REF!</v>
      </c>
      <c r="E254" s="32" t="e">
        <f t="shared" si="12"/>
        <v>#REF!</v>
      </c>
      <c r="F254" s="32" t="e">
        <f t="shared" si="13"/>
        <v>#REF!</v>
      </c>
    </row>
    <row r="255" spans="3:6">
      <c r="C255" s="33" t="e">
        <f>#REF!</f>
        <v>#REF!</v>
      </c>
      <c r="D255" s="37" t="e">
        <f t="shared" si="11"/>
        <v>#REF!</v>
      </c>
      <c r="E255" s="32" t="e">
        <f t="shared" si="12"/>
        <v>#REF!</v>
      </c>
      <c r="F255" s="32" t="e">
        <f t="shared" si="13"/>
        <v>#REF!</v>
      </c>
    </row>
    <row r="256" spans="3:6">
      <c r="C256" s="33" t="e">
        <f>#REF!</f>
        <v>#REF!</v>
      </c>
      <c r="D256" s="37" t="e">
        <f t="shared" si="11"/>
        <v>#REF!</v>
      </c>
      <c r="E256" s="32" t="e">
        <f t="shared" si="12"/>
        <v>#REF!</v>
      </c>
      <c r="F256" s="32" t="e">
        <f t="shared" si="13"/>
        <v>#REF!</v>
      </c>
    </row>
    <row r="257" spans="3:6">
      <c r="C257" s="33" t="e">
        <f>#REF!</f>
        <v>#REF!</v>
      </c>
      <c r="D257" s="37" t="e">
        <f t="shared" si="11"/>
        <v>#REF!</v>
      </c>
      <c r="E257" s="32" t="e">
        <f t="shared" si="12"/>
        <v>#REF!</v>
      </c>
      <c r="F257" s="32" t="e">
        <f t="shared" si="13"/>
        <v>#REF!</v>
      </c>
    </row>
    <row r="258" spans="3:6">
      <c r="C258" s="33" t="e">
        <f>#REF!</f>
        <v>#REF!</v>
      </c>
      <c r="D258" s="37" t="e">
        <f t="shared" si="11"/>
        <v>#REF!</v>
      </c>
      <c r="E258" s="32" t="e">
        <f t="shared" si="12"/>
        <v>#REF!</v>
      </c>
      <c r="F258" s="32" t="e">
        <f t="shared" si="13"/>
        <v>#REF!</v>
      </c>
    </row>
    <row r="259" spans="3:6">
      <c r="C259" s="33" t="e">
        <f>#REF!</f>
        <v>#REF!</v>
      </c>
      <c r="D259" s="37" t="e">
        <f t="shared" si="11"/>
        <v>#REF!</v>
      </c>
      <c r="E259" s="32" t="e">
        <f t="shared" si="12"/>
        <v>#REF!</v>
      </c>
      <c r="F259" s="32" t="e">
        <f t="shared" si="13"/>
        <v>#REF!</v>
      </c>
    </row>
    <row r="260" spans="3:6">
      <c r="C260" s="33" t="e">
        <f>#REF!</f>
        <v>#REF!</v>
      </c>
      <c r="D260" s="37" t="e">
        <f t="shared" si="11"/>
        <v>#REF!</v>
      </c>
      <c r="E260" s="32" t="e">
        <f t="shared" si="12"/>
        <v>#REF!</v>
      </c>
      <c r="F260" s="32" t="e">
        <f t="shared" si="13"/>
        <v>#REF!</v>
      </c>
    </row>
    <row r="261" spans="3:6">
      <c r="C261" s="33" t="e">
        <f>#REF!</f>
        <v>#REF!</v>
      </c>
      <c r="D261" s="37" t="e">
        <f t="shared" si="11"/>
        <v>#REF!</v>
      </c>
      <c r="E261" s="32" t="e">
        <f t="shared" si="12"/>
        <v>#REF!</v>
      </c>
      <c r="F261" s="32" t="e">
        <f t="shared" si="13"/>
        <v>#REF!</v>
      </c>
    </row>
    <row r="262" spans="3:6">
      <c r="C262" s="33" t="e">
        <f>#REF!</f>
        <v>#REF!</v>
      </c>
      <c r="D262" s="37" t="e">
        <f t="shared" si="11"/>
        <v>#REF!</v>
      </c>
      <c r="E262" s="32" t="e">
        <f t="shared" si="12"/>
        <v>#REF!</v>
      </c>
      <c r="F262" s="32" t="e">
        <f t="shared" si="13"/>
        <v>#REF!</v>
      </c>
    </row>
    <row r="263" spans="3:6">
      <c r="C263" s="33" t="e">
        <f>#REF!</f>
        <v>#REF!</v>
      </c>
      <c r="D263" s="37" t="e">
        <f t="shared" si="11"/>
        <v>#REF!</v>
      </c>
      <c r="E263" s="32" t="e">
        <f t="shared" si="12"/>
        <v>#REF!</v>
      </c>
      <c r="F263" s="32" t="e">
        <f t="shared" si="13"/>
        <v>#REF!</v>
      </c>
    </row>
    <row r="264" spans="3:6">
      <c r="C264" s="33" t="e">
        <f>#REF!</f>
        <v>#REF!</v>
      </c>
      <c r="D264" s="37" t="e">
        <f t="shared" si="11"/>
        <v>#REF!</v>
      </c>
      <c r="E264" s="32" t="e">
        <f t="shared" si="12"/>
        <v>#REF!</v>
      </c>
      <c r="F264" s="32" t="e">
        <f t="shared" si="13"/>
        <v>#REF!</v>
      </c>
    </row>
    <row r="265" spans="3:6">
      <c r="C265" s="33" t="e">
        <f>#REF!</f>
        <v>#REF!</v>
      </c>
      <c r="D265" s="37" t="e">
        <f t="shared" si="11"/>
        <v>#REF!</v>
      </c>
      <c r="E265" s="32" t="e">
        <f t="shared" si="12"/>
        <v>#REF!</v>
      </c>
      <c r="F265" s="32" t="e">
        <f t="shared" si="13"/>
        <v>#REF!</v>
      </c>
    </row>
    <row r="266" spans="3:6">
      <c r="C266" s="33" t="e">
        <f>#REF!</f>
        <v>#REF!</v>
      </c>
      <c r="D266" s="37" t="e">
        <f t="shared" si="11"/>
        <v>#REF!</v>
      </c>
      <c r="E266" s="32" t="e">
        <f t="shared" si="12"/>
        <v>#REF!</v>
      </c>
      <c r="F266" s="32" t="e">
        <f t="shared" si="13"/>
        <v>#REF!</v>
      </c>
    </row>
    <row r="267" spans="3:6">
      <c r="C267" s="33" t="e">
        <f>#REF!</f>
        <v>#REF!</v>
      </c>
      <c r="D267" s="37" t="e">
        <f t="shared" si="11"/>
        <v>#REF!</v>
      </c>
      <c r="E267" s="32" t="e">
        <f t="shared" si="12"/>
        <v>#REF!</v>
      </c>
      <c r="F267" s="32" t="e">
        <f t="shared" si="13"/>
        <v>#REF!</v>
      </c>
    </row>
    <row r="268" spans="3:6">
      <c r="C268" s="33" t="e">
        <f>#REF!</f>
        <v>#REF!</v>
      </c>
      <c r="D268" s="37" t="e">
        <f t="shared" si="11"/>
        <v>#REF!</v>
      </c>
      <c r="E268" s="32" t="e">
        <f t="shared" si="12"/>
        <v>#REF!</v>
      </c>
      <c r="F268" s="32" t="e">
        <f t="shared" si="13"/>
        <v>#REF!</v>
      </c>
    </row>
    <row r="269" spans="3:6">
      <c r="C269" s="33" t="e">
        <f>#REF!</f>
        <v>#REF!</v>
      </c>
      <c r="D269" s="37" t="e">
        <f t="shared" si="11"/>
        <v>#REF!</v>
      </c>
      <c r="E269" s="32" t="e">
        <f t="shared" si="12"/>
        <v>#REF!</v>
      </c>
      <c r="F269" s="32" t="e">
        <f t="shared" si="13"/>
        <v>#REF!</v>
      </c>
    </row>
    <row r="270" spans="3:6">
      <c r="C270" s="33" t="e">
        <f>#REF!</f>
        <v>#REF!</v>
      </c>
      <c r="D270" s="37" t="e">
        <f t="shared" si="11"/>
        <v>#REF!</v>
      </c>
      <c r="E270" s="32" t="e">
        <f t="shared" si="12"/>
        <v>#REF!</v>
      </c>
      <c r="F270" s="32" t="e">
        <f t="shared" si="13"/>
        <v>#REF!</v>
      </c>
    </row>
    <row r="271" spans="3:6">
      <c r="C271" s="33" t="e">
        <f>#REF!</f>
        <v>#REF!</v>
      </c>
      <c r="D271" s="37" t="e">
        <f t="shared" si="11"/>
        <v>#REF!</v>
      </c>
      <c r="E271" s="32" t="e">
        <f t="shared" si="12"/>
        <v>#REF!</v>
      </c>
      <c r="F271" s="32" t="e">
        <f t="shared" si="13"/>
        <v>#REF!</v>
      </c>
    </row>
    <row r="272" spans="3:6">
      <c r="C272" s="33" t="e">
        <f>#REF!</f>
        <v>#REF!</v>
      </c>
      <c r="D272" s="37" t="e">
        <f t="shared" si="11"/>
        <v>#REF!</v>
      </c>
      <c r="E272" s="32" t="e">
        <f t="shared" si="12"/>
        <v>#REF!</v>
      </c>
      <c r="F272" s="32" t="e">
        <f t="shared" si="13"/>
        <v>#REF!</v>
      </c>
    </row>
    <row r="273" spans="3:6">
      <c r="C273" s="33" t="e">
        <f>#REF!</f>
        <v>#REF!</v>
      </c>
      <c r="D273" s="37" t="e">
        <f t="shared" si="11"/>
        <v>#REF!</v>
      </c>
      <c r="E273" s="32" t="e">
        <f t="shared" si="12"/>
        <v>#REF!</v>
      </c>
      <c r="F273" s="32" t="e">
        <f t="shared" si="13"/>
        <v>#REF!</v>
      </c>
    </row>
    <row r="274" spans="3:6">
      <c r="C274" s="33" t="e">
        <f>#REF!</f>
        <v>#REF!</v>
      </c>
      <c r="D274" s="37" t="e">
        <f t="shared" si="11"/>
        <v>#REF!</v>
      </c>
      <c r="E274" s="32" t="e">
        <f t="shared" si="12"/>
        <v>#REF!</v>
      </c>
      <c r="F274" s="32" t="e">
        <f t="shared" si="13"/>
        <v>#REF!</v>
      </c>
    </row>
    <row r="275" spans="3:6">
      <c r="C275" s="33" t="e">
        <f>#REF!</f>
        <v>#REF!</v>
      </c>
      <c r="D275" s="37" t="e">
        <f t="shared" si="11"/>
        <v>#REF!</v>
      </c>
      <c r="E275" s="32" t="e">
        <f t="shared" si="12"/>
        <v>#REF!</v>
      </c>
      <c r="F275" s="32" t="e">
        <f t="shared" si="13"/>
        <v>#REF!</v>
      </c>
    </row>
    <row r="276" spans="3:6">
      <c r="C276" s="33" t="e">
        <f>#REF!</f>
        <v>#REF!</v>
      </c>
      <c r="D276" s="37" t="e">
        <f t="shared" si="11"/>
        <v>#REF!</v>
      </c>
      <c r="E276" s="32" t="e">
        <f t="shared" si="12"/>
        <v>#REF!</v>
      </c>
      <c r="F276" s="32" t="e">
        <f t="shared" si="13"/>
        <v>#REF!</v>
      </c>
    </row>
    <row r="277" spans="3:6">
      <c r="C277" s="33" t="e">
        <f>#REF!</f>
        <v>#REF!</v>
      </c>
      <c r="D277" s="37" t="e">
        <f t="shared" si="11"/>
        <v>#REF!</v>
      </c>
      <c r="E277" s="32" t="e">
        <f t="shared" si="12"/>
        <v>#REF!</v>
      </c>
      <c r="F277" s="32" t="e">
        <f t="shared" si="13"/>
        <v>#REF!</v>
      </c>
    </row>
    <row r="278" spans="3:6">
      <c r="C278" s="33" t="e">
        <f>#REF!</f>
        <v>#REF!</v>
      </c>
      <c r="D278" s="37" t="e">
        <f t="shared" si="11"/>
        <v>#REF!</v>
      </c>
      <c r="E278" s="32" t="e">
        <f t="shared" si="12"/>
        <v>#REF!</v>
      </c>
      <c r="F278" s="32" t="e">
        <f t="shared" si="13"/>
        <v>#REF!</v>
      </c>
    </row>
    <row r="279" spans="3:6">
      <c r="C279" s="33" t="e">
        <f>#REF!</f>
        <v>#REF!</v>
      </c>
      <c r="D279" s="37" t="e">
        <f t="shared" si="11"/>
        <v>#REF!</v>
      </c>
      <c r="E279" s="32" t="e">
        <f t="shared" si="12"/>
        <v>#REF!</v>
      </c>
      <c r="F279" s="32" t="e">
        <f t="shared" si="13"/>
        <v>#REF!</v>
      </c>
    </row>
    <row r="280" spans="3:6">
      <c r="C280" s="33" t="e">
        <f>#REF!</f>
        <v>#REF!</v>
      </c>
      <c r="D280" s="37" t="e">
        <f t="shared" si="11"/>
        <v>#REF!</v>
      </c>
      <c r="E280" s="32" t="e">
        <f t="shared" si="12"/>
        <v>#REF!</v>
      </c>
      <c r="F280" s="32" t="e">
        <f t="shared" si="13"/>
        <v>#REF!</v>
      </c>
    </row>
    <row r="281" spans="3:6">
      <c r="C281" s="33" t="e">
        <f>#REF!</f>
        <v>#REF!</v>
      </c>
      <c r="D281" s="37" t="e">
        <f t="shared" si="11"/>
        <v>#REF!</v>
      </c>
      <c r="E281" s="32" t="e">
        <f t="shared" si="12"/>
        <v>#REF!</v>
      </c>
      <c r="F281" s="32" t="e">
        <f t="shared" si="13"/>
        <v>#REF!</v>
      </c>
    </row>
    <row r="282" spans="3:6">
      <c r="C282" s="33" t="e">
        <f>#REF!</f>
        <v>#REF!</v>
      </c>
      <c r="D282" s="37" t="e">
        <f t="shared" ref="D282:D345" si="14">C282</f>
        <v>#REF!</v>
      </c>
      <c r="E282" s="32" t="e">
        <f t="shared" ref="E282:E345" si="15">ROUND(C282*(SUM($D$6:$D$20)/15),2)</f>
        <v>#REF!</v>
      </c>
      <c r="F282" s="32" t="e">
        <f t="shared" ref="F282:F345" si="16">ROUND(C282*(SUM($D$1:$D$20)/20),2)</f>
        <v>#REF!</v>
      </c>
    </row>
    <row r="283" spans="3:6">
      <c r="C283" s="33" t="e">
        <f>#REF!</f>
        <v>#REF!</v>
      </c>
      <c r="D283" s="37" t="e">
        <f t="shared" si="14"/>
        <v>#REF!</v>
      </c>
      <c r="E283" s="32" t="e">
        <f t="shared" si="15"/>
        <v>#REF!</v>
      </c>
      <c r="F283" s="32" t="e">
        <f t="shared" si="16"/>
        <v>#REF!</v>
      </c>
    </row>
    <row r="284" spans="3:6">
      <c r="C284" s="33" t="e">
        <f>#REF!</f>
        <v>#REF!</v>
      </c>
      <c r="D284" s="37" t="e">
        <f t="shared" si="14"/>
        <v>#REF!</v>
      </c>
      <c r="E284" s="32" t="e">
        <f t="shared" si="15"/>
        <v>#REF!</v>
      </c>
      <c r="F284" s="32" t="e">
        <f t="shared" si="16"/>
        <v>#REF!</v>
      </c>
    </row>
    <row r="285" spans="3:6">
      <c r="C285" s="33" t="e">
        <f>#REF!</f>
        <v>#REF!</v>
      </c>
      <c r="D285" s="37" t="e">
        <f t="shared" si="14"/>
        <v>#REF!</v>
      </c>
      <c r="E285" s="32" t="e">
        <f t="shared" si="15"/>
        <v>#REF!</v>
      </c>
      <c r="F285" s="32" t="e">
        <f t="shared" si="16"/>
        <v>#REF!</v>
      </c>
    </row>
    <row r="286" spans="3:6">
      <c r="C286" s="33" t="e">
        <f>#REF!</f>
        <v>#REF!</v>
      </c>
      <c r="D286" s="37" t="e">
        <f t="shared" si="14"/>
        <v>#REF!</v>
      </c>
      <c r="E286" s="32" t="e">
        <f t="shared" si="15"/>
        <v>#REF!</v>
      </c>
      <c r="F286" s="32" t="e">
        <f t="shared" si="16"/>
        <v>#REF!</v>
      </c>
    </row>
    <row r="287" spans="3:6">
      <c r="C287" s="33" t="e">
        <f>#REF!</f>
        <v>#REF!</v>
      </c>
      <c r="D287" s="37" t="e">
        <f t="shared" si="14"/>
        <v>#REF!</v>
      </c>
      <c r="E287" s="32" t="e">
        <f t="shared" si="15"/>
        <v>#REF!</v>
      </c>
      <c r="F287" s="32" t="e">
        <f t="shared" si="16"/>
        <v>#REF!</v>
      </c>
    </row>
    <row r="288" spans="3:6">
      <c r="C288" s="33" t="e">
        <f>#REF!</f>
        <v>#REF!</v>
      </c>
      <c r="D288" s="37" t="e">
        <f t="shared" si="14"/>
        <v>#REF!</v>
      </c>
      <c r="E288" s="32" t="e">
        <f t="shared" si="15"/>
        <v>#REF!</v>
      </c>
      <c r="F288" s="32" t="e">
        <f t="shared" si="16"/>
        <v>#REF!</v>
      </c>
    </row>
    <row r="289" spans="3:6">
      <c r="C289" s="33" t="e">
        <f>#REF!</f>
        <v>#REF!</v>
      </c>
      <c r="D289" s="37" t="e">
        <f t="shared" si="14"/>
        <v>#REF!</v>
      </c>
      <c r="E289" s="32" t="e">
        <f t="shared" si="15"/>
        <v>#REF!</v>
      </c>
      <c r="F289" s="32" t="e">
        <f t="shared" si="16"/>
        <v>#REF!</v>
      </c>
    </row>
    <row r="290" spans="3:6">
      <c r="C290" s="33" t="e">
        <f>#REF!</f>
        <v>#REF!</v>
      </c>
      <c r="D290" s="37" t="e">
        <f t="shared" si="14"/>
        <v>#REF!</v>
      </c>
      <c r="E290" s="32" t="e">
        <f t="shared" si="15"/>
        <v>#REF!</v>
      </c>
      <c r="F290" s="32" t="e">
        <f t="shared" si="16"/>
        <v>#REF!</v>
      </c>
    </row>
    <row r="291" spans="3:6">
      <c r="C291" s="33" t="e">
        <f>#REF!</f>
        <v>#REF!</v>
      </c>
      <c r="D291" s="37" t="e">
        <f t="shared" si="14"/>
        <v>#REF!</v>
      </c>
      <c r="E291" s="32" t="e">
        <f t="shared" si="15"/>
        <v>#REF!</v>
      </c>
      <c r="F291" s="32" t="e">
        <f t="shared" si="16"/>
        <v>#REF!</v>
      </c>
    </row>
    <row r="292" spans="3:6">
      <c r="C292" s="33" t="e">
        <f>#REF!</f>
        <v>#REF!</v>
      </c>
      <c r="D292" s="37" t="e">
        <f t="shared" si="14"/>
        <v>#REF!</v>
      </c>
      <c r="E292" s="32" t="e">
        <f t="shared" si="15"/>
        <v>#REF!</v>
      </c>
      <c r="F292" s="32" t="e">
        <f t="shared" si="16"/>
        <v>#REF!</v>
      </c>
    </row>
    <row r="293" spans="3:6">
      <c r="C293" s="33" t="e">
        <f>#REF!</f>
        <v>#REF!</v>
      </c>
      <c r="D293" s="37" t="e">
        <f t="shared" si="14"/>
        <v>#REF!</v>
      </c>
      <c r="E293" s="32" t="e">
        <f t="shared" si="15"/>
        <v>#REF!</v>
      </c>
      <c r="F293" s="32" t="e">
        <f t="shared" si="16"/>
        <v>#REF!</v>
      </c>
    </row>
    <row r="294" spans="3:6">
      <c r="C294" s="33" t="e">
        <f>#REF!</f>
        <v>#REF!</v>
      </c>
      <c r="D294" s="37" t="e">
        <f t="shared" si="14"/>
        <v>#REF!</v>
      </c>
      <c r="E294" s="32" t="e">
        <f t="shared" si="15"/>
        <v>#REF!</v>
      </c>
      <c r="F294" s="32" t="e">
        <f t="shared" si="16"/>
        <v>#REF!</v>
      </c>
    </row>
    <row r="295" spans="3:6">
      <c r="C295" s="33" t="e">
        <f>#REF!</f>
        <v>#REF!</v>
      </c>
      <c r="D295" s="37" t="e">
        <f t="shared" si="14"/>
        <v>#REF!</v>
      </c>
      <c r="E295" s="32" t="e">
        <f t="shared" si="15"/>
        <v>#REF!</v>
      </c>
      <c r="F295" s="32" t="e">
        <f t="shared" si="16"/>
        <v>#REF!</v>
      </c>
    </row>
    <row r="296" spans="3:6">
      <c r="C296" s="33" t="e">
        <f>#REF!</f>
        <v>#REF!</v>
      </c>
      <c r="D296" s="37" t="e">
        <f t="shared" si="14"/>
        <v>#REF!</v>
      </c>
      <c r="E296" s="32" t="e">
        <f t="shared" si="15"/>
        <v>#REF!</v>
      </c>
      <c r="F296" s="32" t="e">
        <f t="shared" si="16"/>
        <v>#REF!</v>
      </c>
    </row>
    <row r="297" spans="3:6">
      <c r="C297" s="33" t="e">
        <f>#REF!</f>
        <v>#REF!</v>
      </c>
      <c r="D297" s="37" t="e">
        <f t="shared" si="14"/>
        <v>#REF!</v>
      </c>
      <c r="E297" s="32" t="e">
        <f t="shared" si="15"/>
        <v>#REF!</v>
      </c>
      <c r="F297" s="32" t="e">
        <f t="shared" si="16"/>
        <v>#REF!</v>
      </c>
    </row>
    <row r="298" spans="3:6">
      <c r="C298" s="33" t="e">
        <f>#REF!</f>
        <v>#REF!</v>
      </c>
      <c r="D298" s="37" t="e">
        <f t="shared" si="14"/>
        <v>#REF!</v>
      </c>
      <c r="E298" s="32" t="e">
        <f t="shared" si="15"/>
        <v>#REF!</v>
      </c>
      <c r="F298" s="32" t="e">
        <f t="shared" si="16"/>
        <v>#REF!</v>
      </c>
    </row>
    <row r="299" spans="3:6">
      <c r="C299" s="33" t="e">
        <f>#REF!</f>
        <v>#REF!</v>
      </c>
      <c r="D299" s="37" t="e">
        <f t="shared" si="14"/>
        <v>#REF!</v>
      </c>
      <c r="E299" s="32" t="e">
        <f t="shared" si="15"/>
        <v>#REF!</v>
      </c>
      <c r="F299" s="32" t="e">
        <f t="shared" si="16"/>
        <v>#REF!</v>
      </c>
    </row>
    <row r="300" spans="3:6">
      <c r="C300" s="33" t="e">
        <f>#REF!</f>
        <v>#REF!</v>
      </c>
      <c r="D300" s="37" t="e">
        <f t="shared" si="14"/>
        <v>#REF!</v>
      </c>
      <c r="E300" s="32" t="e">
        <f t="shared" si="15"/>
        <v>#REF!</v>
      </c>
      <c r="F300" s="32" t="e">
        <f t="shared" si="16"/>
        <v>#REF!</v>
      </c>
    </row>
    <row r="301" spans="3:6">
      <c r="C301" s="33" t="e">
        <f>#REF!</f>
        <v>#REF!</v>
      </c>
      <c r="D301" s="37" t="e">
        <f t="shared" si="14"/>
        <v>#REF!</v>
      </c>
      <c r="E301" s="32" t="e">
        <f t="shared" si="15"/>
        <v>#REF!</v>
      </c>
      <c r="F301" s="32" t="e">
        <f t="shared" si="16"/>
        <v>#REF!</v>
      </c>
    </row>
    <row r="302" spans="3:6">
      <c r="C302" s="33" t="e">
        <f>#REF!</f>
        <v>#REF!</v>
      </c>
      <c r="D302" s="37" t="e">
        <f t="shared" si="14"/>
        <v>#REF!</v>
      </c>
      <c r="E302" s="32" t="e">
        <f t="shared" si="15"/>
        <v>#REF!</v>
      </c>
      <c r="F302" s="32" t="e">
        <f t="shared" si="16"/>
        <v>#REF!</v>
      </c>
    </row>
    <row r="303" spans="3:6">
      <c r="C303" s="33" t="e">
        <f>#REF!</f>
        <v>#REF!</v>
      </c>
      <c r="D303" s="37" t="e">
        <f t="shared" si="14"/>
        <v>#REF!</v>
      </c>
      <c r="E303" s="32" t="e">
        <f t="shared" si="15"/>
        <v>#REF!</v>
      </c>
      <c r="F303" s="32" t="e">
        <f t="shared" si="16"/>
        <v>#REF!</v>
      </c>
    </row>
    <row r="304" spans="3:6">
      <c r="C304" s="33" t="e">
        <f>#REF!</f>
        <v>#REF!</v>
      </c>
      <c r="D304" s="37" t="e">
        <f t="shared" si="14"/>
        <v>#REF!</v>
      </c>
      <c r="E304" s="32" t="e">
        <f t="shared" si="15"/>
        <v>#REF!</v>
      </c>
      <c r="F304" s="32" t="e">
        <f t="shared" si="16"/>
        <v>#REF!</v>
      </c>
    </row>
    <row r="305" spans="3:6">
      <c r="C305" s="33" t="e">
        <f>#REF!</f>
        <v>#REF!</v>
      </c>
      <c r="D305" s="37" t="e">
        <f t="shared" si="14"/>
        <v>#REF!</v>
      </c>
      <c r="E305" s="32" t="e">
        <f t="shared" si="15"/>
        <v>#REF!</v>
      </c>
      <c r="F305" s="32" t="e">
        <f t="shared" si="16"/>
        <v>#REF!</v>
      </c>
    </row>
    <row r="306" spans="3:6">
      <c r="C306" s="33" t="e">
        <f>#REF!</f>
        <v>#REF!</v>
      </c>
      <c r="D306" s="37" t="e">
        <f t="shared" si="14"/>
        <v>#REF!</v>
      </c>
      <c r="E306" s="32" t="e">
        <f t="shared" si="15"/>
        <v>#REF!</v>
      </c>
      <c r="F306" s="32" t="e">
        <f t="shared" si="16"/>
        <v>#REF!</v>
      </c>
    </row>
    <row r="307" spans="3:6">
      <c r="C307" s="33" t="e">
        <f>#REF!</f>
        <v>#REF!</v>
      </c>
      <c r="D307" s="37" t="e">
        <f t="shared" si="14"/>
        <v>#REF!</v>
      </c>
      <c r="E307" s="32" t="e">
        <f t="shared" si="15"/>
        <v>#REF!</v>
      </c>
      <c r="F307" s="32" t="e">
        <f t="shared" si="16"/>
        <v>#REF!</v>
      </c>
    </row>
    <row r="308" spans="3:6">
      <c r="C308" s="33" t="e">
        <f>#REF!</f>
        <v>#REF!</v>
      </c>
      <c r="D308" s="37" t="e">
        <f t="shared" si="14"/>
        <v>#REF!</v>
      </c>
      <c r="E308" s="32" t="e">
        <f t="shared" si="15"/>
        <v>#REF!</v>
      </c>
      <c r="F308" s="32" t="e">
        <f t="shared" si="16"/>
        <v>#REF!</v>
      </c>
    </row>
    <row r="309" spans="3:6">
      <c r="C309" s="33" t="e">
        <f>#REF!</f>
        <v>#REF!</v>
      </c>
      <c r="D309" s="37" t="e">
        <f t="shared" si="14"/>
        <v>#REF!</v>
      </c>
      <c r="E309" s="32" t="e">
        <f t="shared" si="15"/>
        <v>#REF!</v>
      </c>
      <c r="F309" s="32" t="e">
        <f t="shared" si="16"/>
        <v>#REF!</v>
      </c>
    </row>
    <row r="310" spans="3:6">
      <c r="C310" s="33" t="e">
        <f>#REF!</f>
        <v>#REF!</v>
      </c>
      <c r="D310" s="37" t="e">
        <f t="shared" si="14"/>
        <v>#REF!</v>
      </c>
      <c r="E310" s="32" t="e">
        <f t="shared" si="15"/>
        <v>#REF!</v>
      </c>
      <c r="F310" s="32" t="e">
        <f t="shared" si="16"/>
        <v>#REF!</v>
      </c>
    </row>
    <row r="311" spans="3:6">
      <c r="C311" s="33" t="e">
        <f>#REF!</f>
        <v>#REF!</v>
      </c>
      <c r="D311" s="37" t="e">
        <f t="shared" si="14"/>
        <v>#REF!</v>
      </c>
      <c r="E311" s="32" t="e">
        <f t="shared" si="15"/>
        <v>#REF!</v>
      </c>
      <c r="F311" s="32" t="e">
        <f t="shared" si="16"/>
        <v>#REF!</v>
      </c>
    </row>
    <row r="312" spans="3:6">
      <c r="C312" s="33" t="e">
        <f>#REF!</f>
        <v>#REF!</v>
      </c>
      <c r="D312" s="37" t="e">
        <f t="shared" si="14"/>
        <v>#REF!</v>
      </c>
      <c r="E312" s="32" t="e">
        <f t="shared" si="15"/>
        <v>#REF!</v>
      </c>
      <c r="F312" s="32" t="e">
        <f t="shared" si="16"/>
        <v>#REF!</v>
      </c>
    </row>
    <row r="313" spans="3:6">
      <c r="C313" s="33" t="e">
        <f>#REF!</f>
        <v>#REF!</v>
      </c>
      <c r="D313" s="37" t="e">
        <f t="shared" si="14"/>
        <v>#REF!</v>
      </c>
      <c r="E313" s="32" t="e">
        <f t="shared" si="15"/>
        <v>#REF!</v>
      </c>
      <c r="F313" s="32" t="e">
        <f t="shared" si="16"/>
        <v>#REF!</v>
      </c>
    </row>
    <row r="314" spans="3:6">
      <c r="C314" s="33" t="e">
        <f>#REF!</f>
        <v>#REF!</v>
      </c>
      <c r="D314" s="37" t="e">
        <f t="shared" si="14"/>
        <v>#REF!</v>
      </c>
      <c r="E314" s="32" t="e">
        <f t="shared" si="15"/>
        <v>#REF!</v>
      </c>
      <c r="F314" s="32" t="e">
        <f t="shared" si="16"/>
        <v>#REF!</v>
      </c>
    </row>
    <row r="315" spans="3:6">
      <c r="C315" s="33" t="e">
        <f>#REF!</f>
        <v>#REF!</v>
      </c>
      <c r="D315" s="37" t="e">
        <f t="shared" si="14"/>
        <v>#REF!</v>
      </c>
      <c r="E315" s="32" t="e">
        <f t="shared" si="15"/>
        <v>#REF!</v>
      </c>
      <c r="F315" s="32" t="e">
        <f t="shared" si="16"/>
        <v>#REF!</v>
      </c>
    </row>
    <row r="316" spans="3:6">
      <c r="C316" s="33" t="e">
        <f>#REF!</f>
        <v>#REF!</v>
      </c>
      <c r="D316" s="37" t="e">
        <f t="shared" si="14"/>
        <v>#REF!</v>
      </c>
      <c r="E316" s="32" t="e">
        <f t="shared" si="15"/>
        <v>#REF!</v>
      </c>
      <c r="F316" s="32" t="e">
        <f t="shared" si="16"/>
        <v>#REF!</v>
      </c>
    </row>
    <row r="317" spans="3:6">
      <c r="C317" s="33" t="e">
        <f>#REF!</f>
        <v>#REF!</v>
      </c>
      <c r="D317" s="37" t="e">
        <f t="shared" si="14"/>
        <v>#REF!</v>
      </c>
      <c r="E317" s="32" t="e">
        <f t="shared" si="15"/>
        <v>#REF!</v>
      </c>
      <c r="F317" s="32" t="e">
        <f t="shared" si="16"/>
        <v>#REF!</v>
      </c>
    </row>
    <row r="318" spans="3:6">
      <c r="C318" s="33" t="e">
        <f>#REF!</f>
        <v>#REF!</v>
      </c>
      <c r="D318" s="37" t="e">
        <f t="shared" si="14"/>
        <v>#REF!</v>
      </c>
      <c r="E318" s="32" t="e">
        <f t="shared" si="15"/>
        <v>#REF!</v>
      </c>
      <c r="F318" s="32" t="e">
        <f t="shared" si="16"/>
        <v>#REF!</v>
      </c>
    </row>
    <row r="319" spans="3:6">
      <c r="C319" s="33" t="e">
        <f>#REF!</f>
        <v>#REF!</v>
      </c>
      <c r="D319" s="37" t="e">
        <f t="shared" si="14"/>
        <v>#REF!</v>
      </c>
      <c r="E319" s="32" t="e">
        <f t="shared" si="15"/>
        <v>#REF!</v>
      </c>
      <c r="F319" s="32" t="e">
        <f t="shared" si="16"/>
        <v>#REF!</v>
      </c>
    </row>
    <row r="320" spans="3:6">
      <c r="C320" s="33" t="e">
        <f>#REF!</f>
        <v>#REF!</v>
      </c>
      <c r="D320" s="37" t="e">
        <f t="shared" si="14"/>
        <v>#REF!</v>
      </c>
      <c r="E320" s="32" t="e">
        <f t="shared" si="15"/>
        <v>#REF!</v>
      </c>
      <c r="F320" s="32" t="e">
        <f t="shared" si="16"/>
        <v>#REF!</v>
      </c>
    </row>
    <row r="321" spans="3:6">
      <c r="C321" s="33" t="e">
        <f>#REF!</f>
        <v>#REF!</v>
      </c>
      <c r="D321" s="37" t="e">
        <f t="shared" si="14"/>
        <v>#REF!</v>
      </c>
      <c r="E321" s="32" t="e">
        <f t="shared" si="15"/>
        <v>#REF!</v>
      </c>
      <c r="F321" s="32" t="e">
        <f t="shared" si="16"/>
        <v>#REF!</v>
      </c>
    </row>
    <row r="322" spans="3:6">
      <c r="C322" s="33" t="e">
        <f>#REF!</f>
        <v>#REF!</v>
      </c>
      <c r="D322" s="37" t="e">
        <f t="shared" si="14"/>
        <v>#REF!</v>
      </c>
      <c r="E322" s="32" t="e">
        <f t="shared" si="15"/>
        <v>#REF!</v>
      </c>
      <c r="F322" s="32" t="e">
        <f t="shared" si="16"/>
        <v>#REF!</v>
      </c>
    </row>
    <row r="323" spans="3:6">
      <c r="C323" s="33" t="e">
        <f>#REF!</f>
        <v>#REF!</v>
      </c>
      <c r="D323" s="37" t="e">
        <f t="shared" si="14"/>
        <v>#REF!</v>
      </c>
      <c r="E323" s="32" t="e">
        <f t="shared" si="15"/>
        <v>#REF!</v>
      </c>
      <c r="F323" s="32" t="e">
        <f t="shared" si="16"/>
        <v>#REF!</v>
      </c>
    </row>
    <row r="324" spans="3:6">
      <c r="C324" s="33" t="e">
        <f>#REF!</f>
        <v>#REF!</v>
      </c>
      <c r="D324" s="37" t="e">
        <f t="shared" si="14"/>
        <v>#REF!</v>
      </c>
      <c r="E324" s="32" t="e">
        <f t="shared" si="15"/>
        <v>#REF!</v>
      </c>
      <c r="F324" s="32" t="e">
        <f t="shared" si="16"/>
        <v>#REF!</v>
      </c>
    </row>
    <row r="325" spans="3:6">
      <c r="C325" s="33" t="e">
        <f>#REF!</f>
        <v>#REF!</v>
      </c>
      <c r="D325" s="37" t="e">
        <f t="shared" si="14"/>
        <v>#REF!</v>
      </c>
      <c r="E325" s="32" t="e">
        <f t="shared" si="15"/>
        <v>#REF!</v>
      </c>
      <c r="F325" s="32" t="e">
        <f t="shared" si="16"/>
        <v>#REF!</v>
      </c>
    </row>
    <row r="326" spans="3:6">
      <c r="C326" s="33" t="e">
        <f>#REF!</f>
        <v>#REF!</v>
      </c>
      <c r="D326" s="37" t="e">
        <f t="shared" si="14"/>
        <v>#REF!</v>
      </c>
      <c r="E326" s="32" t="e">
        <f t="shared" si="15"/>
        <v>#REF!</v>
      </c>
      <c r="F326" s="32" t="e">
        <f t="shared" si="16"/>
        <v>#REF!</v>
      </c>
    </row>
    <row r="327" spans="3:6">
      <c r="C327" s="33" t="e">
        <f>#REF!</f>
        <v>#REF!</v>
      </c>
      <c r="D327" s="37" t="e">
        <f t="shared" si="14"/>
        <v>#REF!</v>
      </c>
      <c r="E327" s="32" t="e">
        <f t="shared" si="15"/>
        <v>#REF!</v>
      </c>
      <c r="F327" s="32" t="e">
        <f t="shared" si="16"/>
        <v>#REF!</v>
      </c>
    </row>
    <row r="328" spans="3:6">
      <c r="C328" s="33" t="e">
        <f>#REF!</f>
        <v>#REF!</v>
      </c>
      <c r="D328" s="37" t="e">
        <f t="shared" si="14"/>
        <v>#REF!</v>
      </c>
      <c r="E328" s="32" t="e">
        <f t="shared" si="15"/>
        <v>#REF!</v>
      </c>
      <c r="F328" s="32" t="e">
        <f t="shared" si="16"/>
        <v>#REF!</v>
      </c>
    </row>
    <row r="329" spans="3:6">
      <c r="C329" s="33" t="e">
        <f>#REF!</f>
        <v>#REF!</v>
      </c>
      <c r="D329" s="37" t="e">
        <f t="shared" si="14"/>
        <v>#REF!</v>
      </c>
      <c r="E329" s="32" t="e">
        <f t="shared" si="15"/>
        <v>#REF!</v>
      </c>
      <c r="F329" s="32" t="e">
        <f t="shared" si="16"/>
        <v>#REF!</v>
      </c>
    </row>
    <row r="330" spans="3:6">
      <c r="C330" s="33" t="e">
        <f>#REF!</f>
        <v>#REF!</v>
      </c>
      <c r="D330" s="37" t="e">
        <f t="shared" si="14"/>
        <v>#REF!</v>
      </c>
      <c r="E330" s="32" t="e">
        <f t="shared" si="15"/>
        <v>#REF!</v>
      </c>
      <c r="F330" s="32" t="e">
        <f t="shared" si="16"/>
        <v>#REF!</v>
      </c>
    </row>
    <row r="331" spans="3:6">
      <c r="C331" s="33" t="e">
        <f>#REF!</f>
        <v>#REF!</v>
      </c>
      <c r="D331" s="37" t="e">
        <f t="shared" si="14"/>
        <v>#REF!</v>
      </c>
      <c r="E331" s="32" t="e">
        <f t="shared" si="15"/>
        <v>#REF!</v>
      </c>
      <c r="F331" s="32" t="e">
        <f t="shared" si="16"/>
        <v>#REF!</v>
      </c>
    </row>
    <row r="332" spans="3:6">
      <c r="C332" s="33" t="e">
        <f>#REF!</f>
        <v>#REF!</v>
      </c>
      <c r="D332" s="37" t="e">
        <f t="shared" si="14"/>
        <v>#REF!</v>
      </c>
      <c r="E332" s="32" t="e">
        <f t="shared" si="15"/>
        <v>#REF!</v>
      </c>
      <c r="F332" s="32" t="e">
        <f t="shared" si="16"/>
        <v>#REF!</v>
      </c>
    </row>
    <row r="333" spans="3:6">
      <c r="C333" s="33" t="e">
        <f>#REF!</f>
        <v>#REF!</v>
      </c>
      <c r="D333" s="37" t="e">
        <f t="shared" si="14"/>
        <v>#REF!</v>
      </c>
      <c r="E333" s="32" t="e">
        <f t="shared" si="15"/>
        <v>#REF!</v>
      </c>
      <c r="F333" s="32" t="e">
        <f t="shared" si="16"/>
        <v>#REF!</v>
      </c>
    </row>
    <row r="334" spans="3:6">
      <c r="C334" s="33" t="e">
        <f>#REF!</f>
        <v>#REF!</v>
      </c>
      <c r="D334" s="37" t="e">
        <f t="shared" si="14"/>
        <v>#REF!</v>
      </c>
      <c r="E334" s="32" t="e">
        <f t="shared" si="15"/>
        <v>#REF!</v>
      </c>
      <c r="F334" s="32" t="e">
        <f t="shared" si="16"/>
        <v>#REF!</v>
      </c>
    </row>
    <row r="335" spans="3:6">
      <c r="C335" s="33" t="e">
        <f>#REF!</f>
        <v>#REF!</v>
      </c>
      <c r="D335" s="37" t="e">
        <f t="shared" si="14"/>
        <v>#REF!</v>
      </c>
      <c r="E335" s="32" t="e">
        <f t="shared" si="15"/>
        <v>#REF!</v>
      </c>
      <c r="F335" s="32" t="e">
        <f t="shared" si="16"/>
        <v>#REF!</v>
      </c>
    </row>
    <row r="336" spans="3:6">
      <c r="C336" s="33" t="e">
        <f>#REF!</f>
        <v>#REF!</v>
      </c>
      <c r="D336" s="37" t="e">
        <f t="shared" si="14"/>
        <v>#REF!</v>
      </c>
      <c r="E336" s="32" t="e">
        <f t="shared" si="15"/>
        <v>#REF!</v>
      </c>
      <c r="F336" s="32" t="e">
        <f t="shared" si="16"/>
        <v>#REF!</v>
      </c>
    </row>
    <row r="337" spans="3:6">
      <c r="C337" s="33" t="e">
        <f>#REF!</f>
        <v>#REF!</v>
      </c>
      <c r="D337" s="37" t="e">
        <f t="shared" si="14"/>
        <v>#REF!</v>
      </c>
      <c r="E337" s="32" t="e">
        <f t="shared" si="15"/>
        <v>#REF!</v>
      </c>
      <c r="F337" s="32" t="e">
        <f t="shared" si="16"/>
        <v>#REF!</v>
      </c>
    </row>
    <row r="338" spans="3:6">
      <c r="C338" s="33" t="e">
        <f>#REF!</f>
        <v>#REF!</v>
      </c>
      <c r="D338" s="37" t="e">
        <f t="shared" si="14"/>
        <v>#REF!</v>
      </c>
      <c r="E338" s="32" t="e">
        <f t="shared" si="15"/>
        <v>#REF!</v>
      </c>
      <c r="F338" s="32" t="e">
        <f t="shared" si="16"/>
        <v>#REF!</v>
      </c>
    </row>
    <row r="339" spans="3:6">
      <c r="C339" s="33" t="e">
        <f>#REF!</f>
        <v>#REF!</v>
      </c>
      <c r="D339" s="37" t="e">
        <f t="shared" si="14"/>
        <v>#REF!</v>
      </c>
      <c r="E339" s="32" t="e">
        <f t="shared" si="15"/>
        <v>#REF!</v>
      </c>
      <c r="F339" s="32" t="e">
        <f t="shared" si="16"/>
        <v>#REF!</v>
      </c>
    </row>
    <row r="340" spans="3:6">
      <c r="C340" s="33" t="e">
        <f>#REF!</f>
        <v>#REF!</v>
      </c>
      <c r="D340" s="37" t="e">
        <f t="shared" si="14"/>
        <v>#REF!</v>
      </c>
      <c r="E340" s="32" t="e">
        <f t="shared" si="15"/>
        <v>#REF!</v>
      </c>
      <c r="F340" s="32" t="e">
        <f t="shared" si="16"/>
        <v>#REF!</v>
      </c>
    </row>
    <row r="341" spans="3:6">
      <c r="C341" s="33" t="e">
        <f>#REF!</f>
        <v>#REF!</v>
      </c>
      <c r="D341" s="37" t="e">
        <f t="shared" si="14"/>
        <v>#REF!</v>
      </c>
      <c r="E341" s="32" t="e">
        <f t="shared" si="15"/>
        <v>#REF!</v>
      </c>
      <c r="F341" s="32" t="e">
        <f t="shared" si="16"/>
        <v>#REF!</v>
      </c>
    </row>
    <row r="342" spans="3:6">
      <c r="C342" s="33" t="e">
        <f>#REF!</f>
        <v>#REF!</v>
      </c>
      <c r="D342" s="37" t="e">
        <f t="shared" si="14"/>
        <v>#REF!</v>
      </c>
      <c r="E342" s="32" t="e">
        <f t="shared" si="15"/>
        <v>#REF!</v>
      </c>
      <c r="F342" s="32" t="e">
        <f t="shared" si="16"/>
        <v>#REF!</v>
      </c>
    </row>
    <row r="343" spans="3:6">
      <c r="C343" s="33" t="e">
        <f>#REF!</f>
        <v>#REF!</v>
      </c>
      <c r="D343" s="37" t="e">
        <f t="shared" si="14"/>
        <v>#REF!</v>
      </c>
      <c r="E343" s="32" t="e">
        <f t="shared" si="15"/>
        <v>#REF!</v>
      </c>
      <c r="F343" s="32" t="e">
        <f t="shared" si="16"/>
        <v>#REF!</v>
      </c>
    </row>
    <row r="344" spans="3:6">
      <c r="C344" s="33" t="e">
        <f>#REF!</f>
        <v>#REF!</v>
      </c>
      <c r="D344" s="37" t="e">
        <f t="shared" si="14"/>
        <v>#REF!</v>
      </c>
      <c r="E344" s="32" t="e">
        <f t="shared" si="15"/>
        <v>#REF!</v>
      </c>
      <c r="F344" s="32" t="e">
        <f t="shared" si="16"/>
        <v>#REF!</v>
      </c>
    </row>
    <row r="345" spans="3:6">
      <c r="C345" s="33" t="e">
        <f>#REF!</f>
        <v>#REF!</v>
      </c>
      <c r="D345" s="37" t="e">
        <f t="shared" si="14"/>
        <v>#REF!</v>
      </c>
      <c r="E345" s="32" t="e">
        <f t="shared" si="15"/>
        <v>#REF!</v>
      </c>
      <c r="F345" s="32" t="e">
        <f t="shared" si="16"/>
        <v>#REF!</v>
      </c>
    </row>
    <row r="346" spans="3:6">
      <c r="C346" s="33" t="e">
        <f>#REF!</f>
        <v>#REF!</v>
      </c>
      <c r="D346" s="37" t="e">
        <f t="shared" ref="D346:D409" si="17">C346</f>
        <v>#REF!</v>
      </c>
      <c r="E346" s="32" t="e">
        <f t="shared" ref="E346:E409" si="18">ROUND(C346*(SUM($D$6:$D$20)/15),2)</f>
        <v>#REF!</v>
      </c>
      <c r="F346" s="32" t="e">
        <f t="shared" ref="F346:F409" si="19">ROUND(C346*(SUM($D$1:$D$20)/20),2)</f>
        <v>#REF!</v>
      </c>
    </row>
    <row r="347" spans="3:6">
      <c r="C347" s="33" t="e">
        <f>#REF!</f>
        <v>#REF!</v>
      </c>
      <c r="D347" s="37" t="e">
        <f t="shared" si="17"/>
        <v>#REF!</v>
      </c>
      <c r="E347" s="32" t="e">
        <f t="shared" si="18"/>
        <v>#REF!</v>
      </c>
      <c r="F347" s="32" t="e">
        <f t="shared" si="19"/>
        <v>#REF!</v>
      </c>
    </row>
    <row r="348" spans="3:6">
      <c r="C348" s="33" t="e">
        <f>#REF!</f>
        <v>#REF!</v>
      </c>
      <c r="D348" s="37" t="e">
        <f t="shared" si="17"/>
        <v>#REF!</v>
      </c>
      <c r="E348" s="32" t="e">
        <f t="shared" si="18"/>
        <v>#REF!</v>
      </c>
      <c r="F348" s="32" t="e">
        <f t="shared" si="19"/>
        <v>#REF!</v>
      </c>
    </row>
    <row r="349" spans="3:6">
      <c r="C349" s="33" t="e">
        <f>#REF!</f>
        <v>#REF!</v>
      </c>
      <c r="D349" s="37" t="e">
        <f t="shared" si="17"/>
        <v>#REF!</v>
      </c>
      <c r="E349" s="32" t="e">
        <f t="shared" si="18"/>
        <v>#REF!</v>
      </c>
      <c r="F349" s="32" t="e">
        <f t="shared" si="19"/>
        <v>#REF!</v>
      </c>
    </row>
    <row r="350" spans="3:6">
      <c r="C350" s="33" t="e">
        <f>#REF!</f>
        <v>#REF!</v>
      </c>
      <c r="D350" s="37" t="e">
        <f t="shared" si="17"/>
        <v>#REF!</v>
      </c>
      <c r="E350" s="32" t="e">
        <f t="shared" si="18"/>
        <v>#REF!</v>
      </c>
      <c r="F350" s="32" t="e">
        <f t="shared" si="19"/>
        <v>#REF!</v>
      </c>
    </row>
    <row r="351" spans="3:6">
      <c r="C351" s="33" t="e">
        <f>#REF!</f>
        <v>#REF!</v>
      </c>
      <c r="D351" s="37" t="e">
        <f t="shared" si="17"/>
        <v>#REF!</v>
      </c>
      <c r="E351" s="32" t="e">
        <f t="shared" si="18"/>
        <v>#REF!</v>
      </c>
      <c r="F351" s="32" t="e">
        <f t="shared" si="19"/>
        <v>#REF!</v>
      </c>
    </row>
    <row r="352" spans="3:6">
      <c r="C352" s="33" t="e">
        <f>#REF!</f>
        <v>#REF!</v>
      </c>
      <c r="D352" s="37" t="e">
        <f t="shared" si="17"/>
        <v>#REF!</v>
      </c>
      <c r="E352" s="32" t="e">
        <f t="shared" si="18"/>
        <v>#REF!</v>
      </c>
      <c r="F352" s="32" t="e">
        <f t="shared" si="19"/>
        <v>#REF!</v>
      </c>
    </row>
    <row r="353" spans="3:6">
      <c r="C353" s="33" t="e">
        <f>#REF!</f>
        <v>#REF!</v>
      </c>
      <c r="D353" s="37" t="e">
        <f t="shared" si="17"/>
        <v>#REF!</v>
      </c>
      <c r="E353" s="32" t="e">
        <f t="shared" si="18"/>
        <v>#REF!</v>
      </c>
      <c r="F353" s="32" t="e">
        <f t="shared" si="19"/>
        <v>#REF!</v>
      </c>
    </row>
    <row r="354" spans="3:6">
      <c r="C354" s="33" t="e">
        <f>#REF!</f>
        <v>#REF!</v>
      </c>
      <c r="D354" s="37" t="e">
        <f t="shared" si="17"/>
        <v>#REF!</v>
      </c>
      <c r="E354" s="32" t="e">
        <f t="shared" si="18"/>
        <v>#REF!</v>
      </c>
      <c r="F354" s="32" t="e">
        <f t="shared" si="19"/>
        <v>#REF!</v>
      </c>
    </row>
    <row r="355" spans="3:6">
      <c r="C355" s="33" t="e">
        <f>#REF!</f>
        <v>#REF!</v>
      </c>
      <c r="D355" s="37" t="e">
        <f t="shared" si="17"/>
        <v>#REF!</v>
      </c>
      <c r="E355" s="32" t="e">
        <f t="shared" si="18"/>
        <v>#REF!</v>
      </c>
      <c r="F355" s="32" t="e">
        <f t="shared" si="19"/>
        <v>#REF!</v>
      </c>
    </row>
    <row r="356" spans="3:6">
      <c r="C356" s="33" t="e">
        <f>#REF!</f>
        <v>#REF!</v>
      </c>
      <c r="D356" s="37" t="e">
        <f t="shared" si="17"/>
        <v>#REF!</v>
      </c>
      <c r="E356" s="32" t="e">
        <f t="shared" si="18"/>
        <v>#REF!</v>
      </c>
      <c r="F356" s="32" t="e">
        <f t="shared" si="19"/>
        <v>#REF!</v>
      </c>
    </row>
    <row r="357" spans="3:6">
      <c r="C357" s="33" t="e">
        <f>#REF!</f>
        <v>#REF!</v>
      </c>
      <c r="D357" s="37" t="e">
        <f t="shared" si="17"/>
        <v>#REF!</v>
      </c>
      <c r="E357" s="32" t="e">
        <f t="shared" si="18"/>
        <v>#REF!</v>
      </c>
      <c r="F357" s="32" t="e">
        <f t="shared" si="19"/>
        <v>#REF!</v>
      </c>
    </row>
    <row r="358" spans="3:6">
      <c r="C358" s="33" t="e">
        <f>#REF!</f>
        <v>#REF!</v>
      </c>
      <c r="D358" s="37" t="e">
        <f t="shared" si="17"/>
        <v>#REF!</v>
      </c>
      <c r="E358" s="32" t="e">
        <f t="shared" si="18"/>
        <v>#REF!</v>
      </c>
      <c r="F358" s="32" t="e">
        <f t="shared" si="19"/>
        <v>#REF!</v>
      </c>
    </row>
    <row r="359" spans="3:6">
      <c r="C359" s="33" t="e">
        <f>#REF!</f>
        <v>#REF!</v>
      </c>
      <c r="D359" s="37" t="e">
        <f t="shared" si="17"/>
        <v>#REF!</v>
      </c>
      <c r="E359" s="32" t="e">
        <f t="shared" si="18"/>
        <v>#REF!</v>
      </c>
      <c r="F359" s="32" t="e">
        <f t="shared" si="19"/>
        <v>#REF!</v>
      </c>
    </row>
    <row r="360" spans="3:6">
      <c r="C360" s="33" t="e">
        <f>#REF!</f>
        <v>#REF!</v>
      </c>
      <c r="D360" s="37" t="e">
        <f t="shared" si="17"/>
        <v>#REF!</v>
      </c>
      <c r="E360" s="32" t="e">
        <f t="shared" si="18"/>
        <v>#REF!</v>
      </c>
      <c r="F360" s="32" t="e">
        <f t="shared" si="19"/>
        <v>#REF!</v>
      </c>
    </row>
    <row r="361" spans="3:6">
      <c r="C361" s="33" t="e">
        <f>#REF!</f>
        <v>#REF!</v>
      </c>
      <c r="D361" s="37" t="e">
        <f t="shared" si="17"/>
        <v>#REF!</v>
      </c>
      <c r="E361" s="32" t="e">
        <f t="shared" si="18"/>
        <v>#REF!</v>
      </c>
      <c r="F361" s="32" t="e">
        <f t="shared" si="19"/>
        <v>#REF!</v>
      </c>
    </row>
    <row r="362" spans="3:6">
      <c r="C362" s="33" t="e">
        <f>#REF!</f>
        <v>#REF!</v>
      </c>
      <c r="D362" s="37" t="e">
        <f t="shared" si="17"/>
        <v>#REF!</v>
      </c>
      <c r="E362" s="32" t="e">
        <f t="shared" si="18"/>
        <v>#REF!</v>
      </c>
      <c r="F362" s="32" t="e">
        <f t="shared" si="19"/>
        <v>#REF!</v>
      </c>
    </row>
    <row r="363" spans="3:6">
      <c r="C363" s="33" t="e">
        <f>#REF!</f>
        <v>#REF!</v>
      </c>
      <c r="D363" s="37" t="e">
        <f t="shared" si="17"/>
        <v>#REF!</v>
      </c>
      <c r="E363" s="32" t="e">
        <f t="shared" si="18"/>
        <v>#REF!</v>
      </c>
      <c r="F363" s="32" t="e">
        <f t="shared" si="19"/>
        <v>#REF!</v>
      </c>
    </row>
    <row r="364" spans="3:6">
      <c r="C364" s="33" t="e">
        <f>#REF!</f>
        <v>#REF!</v>
      </c>
      <c r="D364" s="37" t="e">
        <f t="shared" si="17"/>
        <v>#REF!</v>
      </c>
      <c r="E364" s="32" t="e">
        <f t="shared" si="18"/>
        <v>#REF!</v>
      </c>
      <c r="F364" s="32" t="e">
        <f t="shared" si="19"/>
        <v>#REF!</v>
      </c>
    </row>
    <row r="365" spans="3:6">
      <c r="C365" s="33" t="e">
        <f>#REF!</f>
        <v>#REF!</v>
      </c>
      <c r="D365" s="37" t="e">
        <f t="shared" si="17"/>
        <v>#REF!</v>
      </c>
      <c r="E365" s="32" t="e">
        <f t="shared" si="18"/>
        <v>#REF!</v>
      </c>
      <c r="F365" s="32" t="e">
        <f t="shared" si="19"/>
        <v>#REF!</v>
      </c>
    </row>
    <row r="366" spans="3:6">
      <c r="C366" s="33" t="e">
        <f>#REF!</f>
        <v>#REF!</v>
      </c>
      <c r="D366" s="37" t="e">
        <f t="shared" si="17"/>
        <v>#REF!</v>
      </c>
      <c r="E366" s="32" t="e">
        <f t="shared" si="18"/>
        <v>#REF!</v>
      </c>
      <c r="F366" s="32" t="e">
        <f t="shared" si="19"/>
        <v>#REF!</v>
      </c>
    </row>
    <row r="367" spans="3:6">
      <c r="C367" s="33" t="e">
        <f>#REF!</f>
        <v>#REF!</v>
      </c>
      <c r="D367" s="37" t="e">
        <f t="shared" si="17"/>
        <v>#REF!</v>
      </c>
      <c r="E367" s="32" t="e">
        <f t="shared" si="18"/>
        <v>#REF!</v>
      </c>
      <c r="F367" s="32" t="e">
        <f t="shared" si="19"/>
        <v>#REF!</v>
      </c>
    </row>
    <row r="368" spans="3:6">
      <c r="C368" s="33" t="e">
        <f>#REF!</f>
        <v>#REF!</v>
      </c>
      <c r="D368" s="37" t="e">
        <f t="shared" si="17"/>
        <v>#REF!</v>
      </c>
      <c r="E368" s="32" t="e">
        <f t="shared" si="18"/>
        <v>#REF!</v>
      </c>
      <c r="F368" s="32" t="e">
        <f t="shared" si="19"/>
        <v>#REF!</v>
      </c>
    </row>
    <row r="369" spans="3:6">
      <c r="C369" s="33" t="e">
        <f>#REF!</f>
        <v>#REF!</v>
      </c>
      <c r="D369" s="37" t="e">
        <f t="shared" si="17"/>
        <v>#REF!</v>
      </c>
      <c r="E369" s="32" t="e">
        <f t="shared" si="18"/>
        <v>#REF!</v>
      </c>
      <c r="F369" s="32" t="e">
        <f t="shared" si="19"/>
        <v>#REF!</v>
      </c>
    </row>
    <row r="370" spans="3:6">
      <c r="C370" s="33" t="e">
        <f>#REF!</f>
        <v>#REF!</v>
      </c>
      <c r="D370" s="37" t="e">
        <f t="shared" si="17"/>
        <v>#REF!</v>
      </c>
      <c r="E370" s="32" t="e">
        <f t="shared" si="18"/>
        <v>#REF!</v>
      </c>
      <c r="F370" s="32" t="e">
        <f t="shared" si="19"/>
        <v>#REF!</v>
      </c>
    </row>
    <row r="371" spans="3:6">
      <c r="C371" s="33" t="e">
        <f>#REF!</f>
        <v>#REF!</v>
      </c>
      <c r="D371" s="37" t="e">
        <f t="shared" si="17"/>
        <v>#REF!</v>
      </c>
      <c r="E371" s="32" t="e">
        <f t="shared" si="18"/>
        <v>#REF!</v>
      </c>
      <c r="F371" s="32" t="e">
        <f t="shared" si="19"/>
        <v>#REF!</v>
      </c>
    </row>
    <row r="372" spans="3:6">
      <c r="C372" s="33" t="e">
        <f>#REF!</f>
        <v>#REF!</v>
      </c>
      <c r="D372" s="37" t="e">
        <f t="shared" si="17"/>
        <v>#REF!</v>
      </c>
      <c r="E372" s="32" t="e">
        <f t="shared" si="18"/>
        <v>#REF!</v>
      </c>
      <c r="F372" s="32" t="e">
        <f t="shared" si="19"/>
        <v>#REF!</v>
      </c>
    </row>
    <row r="373" spans="3:6">
      <c r="C373" s="33" t="e">
        <f>#REF!</f>
        <v>#REF!</v>
      </c>
      <c r="D373" s="37" t="e">
        <f t="shared" si="17"/>
        <v>#REF!</v>
      </c>
      <c r="E373" s="32" t="e">
        <f t="shared" si="18"/>
        <v>#REF!</v>
      </c>
      <c r="F373" s="32" t="e">
        <f t="shared" si="19"/>
        <v>#REF!</v>
      </c>
    </row>
    <row r="374" spans="3:6">
      <c r="C374" s="33" t="e">
        <f>#REF!</f>
        <v>#REF!</v>
      </c>
      <c r="D374" s="37" t="e">
        <f t="shared" si="17"/>
        <v>#REF!</v>
      </c>
      <c r="E374" s="32" t="e">
        <f t="shared" si="18"/>
        <v>#REF!</v>
      </c>
      <c r="F374" s="32" t="e">
        <f t="shared" si="19"/>
        <v>#REF!</v>
      </c>
    </row>
    <row r="375" spans="3:6">
      <c r="C375" s="33" t="e">
        <f>#REF!</f>
        <v>#REF!</v>
      </c>
      <c r="D375" s="37" t="e">
        <f t="shared" si="17"/>
        <v>#REF!</v>
      </c>
      <c r="E375" s="32" t="e">
        <f t="shared" si="18"/>
        <v>#REF!</v>
      </c>
      <c r="F375" s="32" t="e">
        <f t="shared" si="19"/>
        <v>#REF!</v>
      </c>
    </row>
    <row r="376" spans="3:6">
      <c r="C376" s="33" t="e">
        <f>#REF!</f>
        <v>#REF!</v>
      </c>
      <c r="D376" s="37" t="e">
        <f t="shared" si="17"/>
        <v>#REF!</v>
      </c>
      <c r="E376" s="32" t="e">
        <f t="shared" si="18"/>
        <v>#REF!</v>
      </c>
      <c r="F376" s="32" t="e">
        <f t="shared" si="19"/>
        <v>#REF!</v>
      </c>
    </row>
    <row r="377" spans="3:6">
      <c r="C377" s="33" t="e">
        <f>#REF!</f>
        <v>#REF!</v>
      </c>
      <c r="D377" s="37" t="e">
        <f t="shared" si="17"/>
        <v>#REF!</v>
      </c>
      <c r="E377" s="32" t="e">
        <f t="shared" si="18"/>
        <v>#REF!</v>
      </c>
      <c r="F377" s="32" t="e">
        <f t="shared" si="19"/>
        <v>#REF!</v>
      </c>
    </row>
    <row r="378" spans="3:6">
      <c r="C378" s="33" t="e">
        <f>#REF!</f>
        <v>#REF!</v>
      </c>
      <c r="D378" s="37" t="e">
        <f t="shared" si="17"/>
        <v>#REF!</v>
      </c>
      <c r="E378" s="32" t="e">
        <f t="shared" si="18"/>
        <v>#REF!</v>
      </c>
      <c r="F378" s="32" t="e">
        <f t="shared" si="19"/>
        <v>#REF!</v>
      </c>
    </row>
    <row r="379" spans="3:6">
      <c r="C379" s="33" t="e">
        <f>#REF!</f>
        <v>#REF!</v>
      </c>
      <c r="D379" s="37" t="e">
        <f t="shared" si="17"/>
        <v>#REF!</v>
      </c>
      <c r="E379" s="32" t="e">
        <f t="shared" si="18"/>
        <v>#REF!</v>
      </c>
      <c r="F379" s="32" t="e">
        <f t="shared" si="19"/>
        <v>#REF!</v>
      </c>
    </row>
    <row r="380" spans="3:6">
      <c r="C380" s="33" t="e">
        <f>#REF!</f>
        <v>#REF!</v>
      </c>
      <c r="D380" s="37" t="e">
        <f t="shared" si="17"/>
        <v>#REF!</v>
      </c>
      <c r="E380" s="32" t="e">
        <f t="shared" si="18"/>
        <v>#REF!</v>
      </c>
      <c r="F380" s="32" t="e">
        <f t="shared" si="19"/>
        <v>#REF!</v>
      </c>
    </row>
    <row r="381" spans="3:6">
      <c r="C381" s="33" t="e">
        <f>#REF!</f>
        <v>#REF!</v>
      </c>
      <c r="D381" s="37" t="e">
        <f t="shared" si="17"/>
        <v>#REF!</v>
      </c>
      <c r="E381" s="32" t="e">
        <f t="shared" si="18"/>
        <v>#REF!</v>
      </c>
      <c r="F381" s="32" t="e">
        <f t="shared" si="19"/>
        <v>#REF!</v>
      </c>
    </row>
    <row r="382" spans="3:6">
      <c r="C382" s="33" t="e">
        <f>#REF!</f>
        <v>#REF!</v>
      </c>
      <c r="D382" s="37" t="e">
        <f t="shared" si="17"/>
        <v>#REF!</v>
      </c>
      <c r="E382" s="32" t="e">
        <f t="shared" si="18"/>
        <v>#REF!</v>
      </c>
      <c r="F382" s="32" t="e">
        <f t="shared" si="19"/>
        <v>#REF!</v>
      </c>
    </row>
    <row r="383" spans="3:6">
      <c r="C383" s="33" t="e">
        <f>#REF!</f>
        <v>#REF!</v>
      </c>
      <c r="D383" s="37" t="e">
        <f t="shared" si="17"/>
        <v>#REF!</v>
      </c>
      <c r="E383" s="32" t="e">
        <f t="shared" si="18"/>
        <v>#REF!</v>
      </c>
      <c r="F383" s="32" t="e">
        <f t="shared" si="19"/>
        <v>#REF!</v>
      </c>
    </row>
    <row r="384" spans="3:6">
      <c r="C384" s="33" t="e">
        <f>#REF!</f>
        <v>#REF!</v>
      </c>
      <c r="D384" s="37" t="e">
        <f t="shared" si="17"/>
        <v>#REF!</v>
      </c>
      <c r="E384" s="32" t="e">
        <f t="shared" si="18"/>
        <v>#REF!</v>
      </c>
      <c r="F384" s="32" t="e">
        <f t="shared" si="19"/>
        <v>#REF!</v>
      </c>
    </row>
    <row r="385" spans="3:6">
      <c r="C385" s="33" t="e">
        <f>#REF!</f>
        <v>#REF!</v>
      </c>
      <c r="D385" s="37" t="e">
        <f t="shared" si="17"/>
        <v>#REF!</v>
      </c>
      <c r="E385" s="32" t="e">
        <f t="shared" si="18"/>
        <v>#REF!</v>
      </c>
      <c r="F385" s="32" t="e">
        <f t="shared" si="19"/>
        <v>#REF!</v>
      </c>
    </row>
    <row r="386" spans="3:6">
      <c r="C386" s="33" t="e">
        <f>#REF!</f>
        <v>#REF!</v>
      </c>
      <c r="D386" s="37" t="e">
        <f t="shared" si="17"/>
        <v>#REF!</v>
      </c>
      <c r="E386" s="32" t="e">
        <f t="shared" si="18"/>
        <v>#REF!</v>
      </c>
      <c r="F386" s="32" t="e">
        <f t="shared" si="19"/>
        <v>#REF!</v>
      </c>
    </row>
    <row r="387" spans="3:6">
      <c r="C387" s="33" t="e">
        <f>#REF!</f>
        <v>#REF!</v>
      </c>
      <c r="D387" s="37" t="e">
        <f t="shared" si="17"/>
        <v>#REF!</v>
      </c>
      <c r="E387" s="32" t="e">
        <f t="shared" si="18"/>
        <v>#REF!</v>
      </c>
      <c r="F387" s="32" t="e">
        <f t="shared" si="19"/>
        <v>#REF!</v>
      </c>
    </row>
    <row r="388" spans="3:6">
      <c r="C388" s="33" t="e">
        <f>#REF!</f>
        <v>#REF!</v>
      </c>
      <c r="D388" s="37" t="e">
        <f t="shared" si="17"/>
        <v>#REF!</v>
      </c>
      <c r="E388" s="32" t="e">
        <f t="shared" si="18"/>
        <v>#REF!</v>
      </c>
      <c r="F388" s="32" t="e">
        <f t="shared" si="19"/>
        <v>#REF!</v>
      </c>
    </row>
    <row r="389" spans="3:6">
      <c r="C389" s="33" t="e">
        <f>#REF!</f>
        <v>#REF!</v>
      </c>
      <c r="D389" s="37" t="e">
        <f t="shared" si="17"/>
        <v>#REF!</v>
      </c>
      <c r="E389" s="32" t="e">
        <f t="shared" si="18"/>
        <v>#REF!</v>
      </c>
      <c r="F389" s="32" t="e">
        <f t="shared" si="19"/>
        <v>#REF!</v>
      </c>
    </row>
    <row r="390" spans="3:6">
      <c r="C390" s="33" t="e">
        <f>#REF!</f>
        <v>#REF!</v>
      </c>
      <c r="D390" s="37" t="e">
        <f t="shared" si="17"/>
        <v>#REF!</v>
      </c>
      <c r="E390" s="32" t="e">
        <f t="shared" si="18"/>
        <v>#REF!</v>
      </c>
      <c r="F390" s="32" t="e">
        <f t="shared" si="19"/>
        <v>#REF!</v>
      </c>
    </row>
    <row r="391" spans="3:6">
      <c r="C391" s="33" t="e">
        <f>#REF!</f>
        <v>#REF!</v>
      </c>
      <c r="D391" s="37" t="e">
        <f t="shared" si="17"/>
        <v>#REF!</v>
      </c>
      <c r="E391" s="32" t="e">
        <f t="shared" si="18"/>
        <v>#REF!</v>
      </c>
      <c r="F391" s="32" t="e">
        <f t="shared" si="19"/>
        <v>#REF!</v>
      </c>
    </row>
    <row r="392" spans="3:6">
      <c r="C392" s="33" t="e">
        <f>#REF!</f>
        <v>#REF!</v>
      </c>
      <c r="D392" s="37" t="e">
        <f t="shared" si="17"/>
        <v>#REF!</v>
      </c>
      <c r="E392" s="32" t="e">
        <f t="shared" si="18"/>
        <v>#REF!</v>
      </c>
      <c r="F392" s="32" t="e">
        <f t="shared" si="19"/>
        <v>#REF!</v>
      </c>
    </row>
    <row r="393" spans="3:6">
      <c r="C393" s="33" t="e">
        <f>#REF!</f>
        <v>#REF!</v>
      </c>
      <c r="D393" s="37" t="e">
        <f t="shared" si="17"/>
        <v>#REF!</v>
      </c>
      <c r="E393" s="32" t="e">
        <f t="shared" si="18"/>
        <v>#REF!</v>
      </c>
      <c r="F393" s="32" t="e">
        <f t="shared" si="19"/>
        <v>#REF!</v>
      </c>
    </row>
    <row r="394" spans="3:6">
      <c r="C394" s="33" t="e">
        <f>#REF!</f>
        <v>#REF!</v>
      </c>
      <c r="D394" s="37" t="e">
        <f t="shared" si="17"/>
        <v>#REF!</v>
      </c>
      <c r="E394" s="32" t="e">
        <f t="shared" si="18"/>
        <v>#REF!</v>
      </c>
      <c r="F394" s="32" t="e">
        <f t="shared" si="19"/>
        <v>#REF!</v>
      </c>
    </row>
    <row r="395" spans="3:6">
      <c r="C395" s="33" t="e">
        <f>#REF!</f>
        <v>#REF!</v>
      </c>
      <c r="D395" s="37" t="e">
        <f t="shared" si="17"/>
        <v>#REF!</v>
      </c>
      <c r="E395" s="32" t="e">
        <f t="shared" si="18"/>
        <v>#REF!</v>
      </c>
      <c r="F395" s="32" t="e">
        <f t="shared" si="19"/>
        <v>#REF!</v>
      </c>
    </row>
    <row r="396" spans="3:6">
      <c r="C396" s="33" t="e">
        <f>#REF!</f>
        <v>#REF!</v>
      </c>
      <c r="D396" s="37" t="e">
        <f t="shared" si="17"/>
        <v>#REF!</v>
      </c>
      <c r="E396" s="32" t="e">
        <f t="shared" si="18"/>
        <v>#REF!</v>
      </c>
      <c r="F396" s="32" t="e">
        <f t="shared" si="19"/>
        <v>#REF!</v>
      </c>
    </row>
    <row r="397" spans="3:6">
      <c r="C397" s="33" t="e">
        <f>#REF!</f>
        <v>#REF!</v>
      </c>
      <c r="D397" s="37" t="e">
        <f t="shared" si="17"/>
        <v>#REF!</v>
      </c>
      <c r="E397" s="32" t="e">
        <f t="shared" si="18"/>
        <v>#REF!</v>
      </c>
      <c r="F397" s="32" t="e">
        <f t="shared" si="19"/>
        <v>#REF!</v>
      </c>
    </row>
    <row r="398" spans="3:6">
      <c r="C398" s="33" t="e">
        <f>#REF!</f>
        <v>#REF!</v>
      </c>
      <c r="D398" s="37" t="e">
        <f t="shared" si="17"/>
        <v>#REF!</v>
      </c>
      <c r="E398" s="32" t="e">
        <f t="shared" si="18"/>
        <v>#REF!</v>
      </c>
      <c r="F398" s="32" t="e">
        <f t="shared" si="19"/>
        <v>#REF!</v>
      </c>
    </row>
    <row r="399" spans="3:6">
      <c r="C399" s="33" t="e">
        <f>#REF!</f>
        <v>#REF!</v>
      </c>
      <c r="D399" s="37" t="e">
        <f t="shared" si="17"/>
        <v>#REF!</v>
      </c>
      <c r="E399" s="32" t="e">
        <f t="shared" si="18"/>
        <v>#REF!</v>
      </c>
      <c r="F399" s="32" t="e">
        <f t="shared" si="19"/>
        <v>#REF!</v>
      </c>
    </row>
    <row r="400" spans="3:6">
      <c r="C400" s="33" t="e">
        <f>#REF!</f>
        <v>#REF!</v>
      </c>
      <c r="D400" s="37" t="e">
        <f t="shared" si="17"/>
        <v>#REF!</v>
      </c>
      <c r="E400" s="32" t="e">
        <f t="shared" si="18"/>
        <v>#REF!</v>
      </c>
      <c r="F400" s="32" t="e">
        <f t="shared" si="19"/>
        <v>#REF!</v>
      </c>
    </row>
    <row r="401" spans="3:6">
      <c r="C401" s="33" t="e">
        <f>#REF!</f>
        <v>#REF!</v>
      </c>
      <c r="D401" s="37" t="e">
        <f t="shared" si="17"/>
        <v>#REF!</v>
      </c>
      <c r="E401" s="32" t="e">
        <f t="shared" si="18"/>
        <v>#REF!</v>
      </c>
      <c r="F401" s="32" t="e">
        <f t="shared" si="19"/>
        <v>#REF!</v>
      </c>
    </row>
    <row r="402" spans="3:6">
      <c r="C402" s="33" t="e">
        <f>#REF!</f>
        <v>#REF!</v>
      </c>
      <c r="D402" s="37" t="e">
        <f t="shared" si="17"/>
        <v>#REF!</v>
      </c>
      <c r="E402" s="32" t="e">
        <f t="shared" si="18"/>
        <v>#REF!</v>
      </c>
      <c r="F402" s="32" t="e">
        <f t="shared" si="19"/>
        <v>#REF!</v>
      </c>
    </row>
    <row r="403" spans="3:6">
      <c r="C403" s="33" t="e">
        <f>#REF!</f>
        <v>#REF!</v>
      </c>
      <c r="D403" s="37" t="e">
        <f t="shared" si="17"/>
        <v>#REF!</v>
      </c>
      <c r="E403" s="32" t="e">
        <f t="shared" si="18"/>
        <v>#REF!</v>
      </c>
      <c r="F403" s="32" t="e">
        <f t="shared" si="19"/>
        <v>#REF!</v>
      </c>
    </row>
    <row r="404" spans="3:6">
      <c r="C404" s="33" t="e">
        <f>#REF!</f>
        <v>#REF!</v>
      </c>
      <c r="D404" s="37" t="e">
        <f t="shared" si="17"/>
        <v>#REF!</v>
      </c>
      <c r="E404" s="32" t="e">
        <f t="shared" si="18"/>
        <v>#REF!</v>
      </c>
      <c r="F404" s="32" t="e">
        <f t="shared" si="19"/>
        <v>#REF!</v>
      </c>
    </row>
    <row r="405" spans="3:6">
      <c r="C405" s="33" t="e">
        <f>#REF!</f>
        <v>#REF!</v>
      </c>
      <c r="D405" s="37" t="e">
        <f t="shared" si="17"/>
        <v>#REF!</v>
      </c>
      <c r="E405" s="32" t="e">
        <f t="shared" si="18"/>
        <v>#REF!</v>
      </c>
      <c r="F405" s="32" t="e">
        <f t="shared" si="19"/>
        <v>#REF!</v>
      </c>
    </row>
    <row r="406" spans="3:6">
      <c r="C406" s="33" t="e">
        <f>#REF!</f>
        <v>#REF!</v>
      </c>
      <c r="D406" s="37" t="e">
        <f t="shared" si="17"/>
        <v>#REF!</v>
      </c>
      <c r="E406" s="32" t="e">
        <f t="shared" si="18"/>
        <v>#REF!</v>
      </c>
      <c r="F406" s="32" t="e">
        <f t="shared" si="19"/>
        <v>#REF!</v>
      </c>
    </row>
    <row r="407" spans="3:6">
      <c r="C407" s="33" t="e">
        <f>#REF!</f>
        <v>#REF!</v>
      </c>
      <c r="D407" s="37" t="e">
        <f t="shared" si="17"/>
        <v>#REF!</v>
      </c>
      <c r="E407" s="32" t="e">
        <f t="shared" si="18"/>
        <v>#REF!</v>
      </c>
      <c r="F407" s="32" t="e">
        <f t="shared" si="19"/>
        <v>#REF!</v>
      </c>
    </row>
    <row r="408" spans="3:6">
      <c r="C408" s="33" t="e">
        <f>#REF!</f>
        <v>#REF!</v>
      </c>
      <c r="D408" s="37" t="e">
        <f t="shared" si="17"/>
        <v>#REF!</v>
      </c>
      <c r="E408" s="32" t="e">
        <f t="shared" si="18"/>
        <v>#REF!</v>
      </c>
      <c r="F408" s="32" t="e">
        <f t="shared" si="19"/>
        <v>#REF!</v>
      </c>
    </row>
    <row r="409" spans="3:6">
      <c r="C409" s="33" t="e">
        <f>#REF!</f>
        <v>#REF!</v>
      </c>
      <c r="D409" s="37" t="e">
        <f t="shared" si="17"/>
        <v>#REF!</v>
      </c>
      <c r="E409" s="32" t="e">
        <f t="shared" si="18"/>
        <v>#REF!</v>
      </c>
      <c r="F409" s="32" t="e">
        <f t="shared" si="19"/>
        <v>#REF!</v>
      </c>
    </row>
    <row r="410" spans="3:6">
      <c r="C410" s="33" t="e">
        <f>#REF!</f>
        <v>#REF!</v>
      </c>
      <c r="D410" s="37" t="e">
        <f t="shared" ref="D410:D419" si="20">C410</f>
        <v>#REF!</v>
      </c>
      <c r="E410" s="32" t="e">
        <f t="shared" ref="E410:E419" si="21">ROUND(C410*(SUM($D$6:$D$20)/15),2)</f>
        <v>#REF!</v>
      </c>
      <c r="F410" s="32" t="e">
        <f t="shared" ref="F410:F419" si="22">ROUND(C410*(SUM($D$1:$D$20)/20),2)</f>
        <v>#REF!</v>
      </c>
    </row>
    <row r="411" spans="3:6">
      <c r="C411" s="33" t="e">
        <f>#REF!</f>
        <v>#REF!</v>
      </c>
      <c r="D411" s="37" t="e">
        <f t="shared" si="20"/>
        <v>#REF!</v>
      </c>
      <c r="E411" s="32" t="e">
        <f t="shared" si="21"/>
        <v>#REF!</v>
      </c>
      <c r="F411" s="32" t="e">
        <f t="shared" si="22"/>
        <v>#REF!</v>
      </c>
    </row>
    <row r="412" spans="3:6">
      <c r="C412" s="33" t="e">
        <f>#REF!</f>
        <v>#REF!</v>
      </c>
      <c r="D412" s="37" t="e">
        <f t="shared" si="20"/>
        <v>#REF!</v>
      </c>
      <c r="E412" s="32" t="e">
        <f t="shared" si="21"/>
        <v>#REF!</v>
      </c>
      <c r="F412" s="32" t="e">
        <f t="shared" si="22"/>
        <v>#REF!</v>
      </c>
    </row>
    <row r="413" spans="3:6">
      <c r="C413" s="33" t="e">
        <f>#REF!</f>
        <v>#REF!</v>
      </c>
      <c r="D413" s="37" t="e">
        <f t="shared" si="20"/>
        <v>#REF!</v>
      </c>
      <c r="E413" s="32" t="e">
        <f t="shared" si="21"/>
        <v>#REF!</v>
      </c>
      <c r="F413" s="32" t="e">
        <f t="shared" si="22"/>
        <v>#REF!</v>
      </c>
    </row>
    <row r="414" spans="3:6">
      <c r="C414" s="33" t="e">
        <f>#REF!</f>
        <v>#REF!</v>
      </c>
      <c r="D414" s="37" t="e">
        <f t="shared" si="20"/>
        <v>#REF!</v>
      </c>
      <c r="E414" s="32" t="e">
        <f t="shared" si="21"/>
        <v>#REF!</v>
      </c>
      <c r="F414" s="32" t="e">
        <f t="shared" si="22"/>
        <v>#REF!</v>
      </c>
    </row>
    <row r="415" spans="3:6">
      <c r="C415" s="33" t="e">
        <f>#REF!</f>
        <v>#REF!</v>
      </c>
      <c r="D415" s="37" t="e">
        <f t="shared" si="20"/>
        <v>#REF!</v>
      </c>
      <c r="E415" s="32" t="e">
        <f t="shared" si="21"/>
        <v>#REF!</v>
      </c>
      <c r="F415" s="32" t="e">
        <f t="shared" si="22"/>
        <v>#REF!</v>
      </c>
    </row>
    <row r="416" spans="3:6">
      <c r="C416" s="33" t="e">
        <f>#REF!</f>
        <v>#REF!</v>
      </c>
      <c r="D416" s="37" t="e">
        <f t="shared" si="20"/>
        <v>#REF!</v>
      </c>
      <c r="E416" s="32" t="e">
        <f t="shared" si="21"/>
        <v>#REF!</v>
      </c>
      <c r="F416" s="32" t="e">
        <f t="shared" si="22"/>
        <v>#REF!</v>
      </c>
    </row>
    <row r="417" spans="3:6">
      <c r="C417" s="33" t="e">
        <f>#REF!</f>
        <v>#REF!</v>
      </c>
      <c r="D417" s="37" t="e">
        <f t="shared" si="20"/>
        <v>#REF!</v>
      </c>
      <c r="E417" s="32" t="e">
        <f t="shared" si="21"/>
        <v>#REF!</v>
      </c>
      <c r="F417" s="32" t="e">
        <f t="shared" si="22"/>
        <v>#REF!</v>
      </c>
    </row>
    <row r="418" spans="3:6">
      <c r="C418" s="33" t="e">
        <f>#REF!</f>
        <v>#REF!</v>
      </c>
      <c r="D418" s="37" t="e">
        <f t="shared" si="20"/>
        <v>#REF!</v>
      </c>
      <c r="E418" s="32" t="e">
        <f t="shared" si="21"/>
        <v>#REF!</v>
      </c>
      <c r="F418" s="32" t="e">
        <f t="shared" si="22"/>
        <v>#REF!</v>
      </c>
    </row>
    <row r="419" spans="3:6">
      <c r="C419" s="33" t="e">
        <f>#REF!</f>
        <v>#REF!</v>
      </c>
      <c r="D419" s="37" t="e">
        <f t="shared" si="20"/>
        <v>#REF!</v>
      </c>
      <c r="E419" s="32" t="e">
        <f t="shared" si="21"/>
        <v>#REF!</v>
      </c>
      <c r="F419" s="32" t="e">
        <f t="shared" si="22"/>
        <v>#REF!</v>
      </c>
    </row>
    <row r="420" spans="3:6">
      <c r="C420" s="33" t="e">
        <f>#REF!</f>
        <v>#REF!</v>
      </c>
      <c r="D420" s="37" t="e">
        <f t="shared" ref="D420:D433" si="23">C420</f>
        <v>#REF!</v>
      </c>
      <c r="E420" s="32" t="e">
        <f t="shared" ref="E420:E433" si="24">ROUND(C420*(SUM($D$6:$D$20)/15),2)</f>
        <v>#REF!</v>
      </c>
      <c r="F420" s="32" t="e">
        <f t="shared" ref="F420:F433" si="25">ROUND(C420*(SUM($D$1:$D$20)/20),2)</f>
        <v>#REF!</v>
      </c>
    </row>
    <row r="421" spans="3:6">
      <c r="C421" s="33" t="e">
        <f>#REF!</f>
        <v>#REF!</v>
      </c>
      <c r="D421" s="37" t="e">
        <f t="shared" si="23"/>
        <v>#REF!</v>
      </c>
      <c r="E421" s="32" t="e">
        <f t="shared" si="24"/>
        <v>#REF!</v>
      </c>
      <c r="F421" s="32" t="e">
        <f t="shared" si="25"/>
        <v>#REF!</v>
      </c>
    </row>
    <row r="422" spans="3:6">
      <c r="C422" s="33" t="e">
        <f>#REF!</f>
        <v>#REF!</v>
      </c>
      <c r="D422" s="37" t="e">
        <f t="shared" si="23"/>
        <v>#REF!</v>
      </c>
      <c r="E422" s="32" t="e">
        <f t="shared" si="24"/>
        <v>#REF!</v>
      </c>
      <c r="F422" s="32" t="e">
        <f t="shared" si="25"/>
        <v>#REF!</v>
      </c>
    </row>
    <row r="423" spans="3:6">
      <c r="C423" s="33" t="e">
        <f>#REF!</f>
        <v>#REF!</v>
      </c>
      <c r="D423" s="37" t="e">
        <f t="shared" si="23"/>
        <v>#REF!</v>
      </c>
      <c r="E423" s="32" t="e">
        <f t="shared" si="24"/>
        <v>#REF!</v>
      </c>
      <c r="F423" s="32" t="e">
        <f t="shared" si="25"/>
        <v>#REF!</v>
      </c>
    </row>
    <row r="424" spans="3:6">
      <c r="C424" s="33" t="e">
        <f>#REF!</f>
        <v>#REF!</v>
      </c>
      <c r="D424" s="37" t="e">
        <f t="shared" si="23"/>
        <v>#REF!</v>
      </c>
      <c r="E424" s="32" t="e">
        <f t="shared" si="24"/>
        <v>#REF!</v>
      </c>
      <c r="F424" s="32" t="e">
        <f t="shared" si="25"/>
        <v>#REF!</v>
      </c>
    </row>
    <row r="425" spans="3:6">
      <c r="C425" s="33" t="e">
        <f>#REF!</f>
        <v>#REF!</v>
      </c>
      <c r="D425" s="37" t="e">
        <f t="shared" si="23"/>
        <v>#REF!</v>
      </c>
      <c r="E425" s="32" t="e">
        <f t="shared" si="24"/>
        <v>#REF!</v>
      </c>
      <c r="F425" s="32" t="e">
        <f t="shared" si="25"/>
        <v>#REF!</v>
      </c>
    </row>
    <row r="426" spans="3:6">
      <c r="C426" s="33" t="e">
        <f>#REF!</f>
        <v>#REF!</v>
      </c>
      <c r="D426" s="37" t="e">
        <f t="shared" si="23"/>
        <v>#REF!</v>
      </c>
      <c r="E426" s="32" t="e">
        <f t="shared" si="24"/>
        <v>#REF!</v>
      </c>
      <c r="F426" s="32" t="e">
        <f t="shared" si="25"/>
        <v>#REF!</v>
      </c>
    </row>
    <row r="427" spans="3:6">
      <c r="C427" s="33" t="e">
        <f>#REF!</f>
        <v>#REF!</v>
      </c>
      <c r="D427" s="37" t="e">
        <f t="shared" si="23"/>
        <v>#REF!</v>
      </c>
      <c r="E427" s="32" t="e">
        <f t="shared" si="24"/>
        <v>#REF!</v>
      </c>
      <c r="F427" s="32" t="e">
        <f t="shared" si="25"/>
        <v>#REF!</v>
      </c>
    </row>
    <row r="428" spans="3:6">
      <c r="C428" s="33" t="e">
        <f>#REF!</f>
        <v>#REF!</v>
      </c>
      <c r="D428" s="37" t="e">
        <f t="shared" si="23"/>
        <v>#REF!</v>
      </c>
      <c r="E428" s="32" t="e">
        <f t="shared" si="24"/>
        <v>#REF!</v>
      </c>
      <c r="F428" s="32" t="e">
        <f t="shared" si="25"/>
        <v>#REF!</v>
      </c>
    </row>
    <row r="429" spans="3:6">
      <c r="C429" s="33" t="e">
        <f>#REF!</f>
        <v>#REF!</v>
      </c>
      <c r="D429" s="37" t="e">
        <f t="shared" si="23"/>
        <v>#REF!</v>
      </c>
      <c r="E429" s="32" t="e">
        <f t="shared" si="24"/>
        <v>#REF!</v>
      </c>
      <c r="F429" s="32" t="e">
        <f t="shared" si="25"/>
        <v>#REF!</v>
      </c>
    </row>
    <row r="430" spans="3:6">
      <c r="C430" s="33" t="e">
        <f>#REF!</f>
        <v>#REF!</v>
      </c>
      <c r="D430" s="37" t="e">
        <f t="shared" si="23"/>
        <v>#REF!</v>
      </c>
      <c r="E430" s="32" t="e">
        <f t="shared" si="24"/>
        <v>#REF!</v>
      </c>
      <c r="F430" s="32" t="e">
        <f t="shared" si="25"/>
        <v>#REF!</v>
      </c>
    </row>
    <row r="431" spans="3:6">
      <c r="C431" s="33" t="e">
        <f>#REF!</f>
        <v>#REF!</v>
      </c>
      <c r="D431" s="37" t="e">
        <f t="shared" si="23"/>
        <v>#REF!</v>
      </c>
      <c r="E431" s="32" t="e">
        <f t="shared" si="24"/>
        <v>#REF!</v>
      </c>
      <c r="F431" s="32" t="e">
        <f t="shared" si="25"/>
        <v>#REF!</v>
      </c>
    </row>
    <row r="432" spans="3:6">
      <c r="C432" s="33" t="e">
        <f>#REF!</f>
        <v>#REF!</v>
      </c>
      <c r="D432" s="37" t="e">
        <f t="shared" si="23"/>
        <v>#REF!</v>
      </c>
      <c r="E432" s="32" t="e">
        <f t="shared" si="24"/>
        <v>#REF!</v>
      </c>
      <c r="F432" s="32" t="e">
        <f t="shared" si="25"/>
        <v>#REF!</v>
      </c>
    </row>
    <row r="433" spans="3:6">
      <c r="C433" s="33">
        <v>4490000</v>
      </c>
      <c r="D433" s="37">
        <f t="shared" si="23"/>
        <v>4490000</v>
      </c>
      <c r="E433" s="32">
        <f t="shared" si="24"/>
        <v>5430505.3300000001</v>
      </c>
      <c r="F433" s="32">
        <f t="shared" si="25"/>
        <v>5970353</v>
      </c>
    </row>
  </sheetData>
  <phoneticPr fontId="2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2</vt:i4>
      </vt:variant>
    </vt:vector>
  </HeadingPairs>
  <TitlesOfParts>
    <vt:vector size="6" baseType="lpstr">
      <vt:lpstr>상한액하한액계산</vt:lpstr>
      <vt:lpstr>20년간40%</vt:lpstr>
      <vt:lpstr>노령연금</vt:lpstr>
      <vt:lpstr>유족평균소득월액계산</vt:lpstr>
      <vt:lpstr>노령연금!Print_Area</vt:lpstr>
      <vt:lpstr>노령연금!Print_Titles</vt:lpstr>
    </vt:vector>
  </TitlesOfParts>
  <Company>국민연금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급여심사부</dc:creator>
  <cp:lastModifiedBy>NPS</cp:lastModifiedBy>
  <cp:lastPrinted>2017-03-21T06:20:07Z</cp:lastPrinted>
  <dcterms:created xsi:type="dcterms:W3CDTF">1998-05-11T06:11:23Z</dcterms:created>
  <dcterms:modified xsi:type="dcterms:W3CDTF">2017-03-22T06:56:35Z</dcterms:modified>
</cp:coreProperties>
</file>